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updateLinks="never" codeName="ThisWorkbook" defaultThemeVersion="124226"/>
  <xr:revisionPtr revIDLastSave="0" documentId="13_ncr:1_{F86DD482-3C7D-427C-86BF-7C386DA4D79E}" xr6:coauthVersionLast="47" xr6:coauthVersionMax="47" xr10:uidLastSave="{00000000-0000-0000-0000-000000000000}"/>
  <workbookProtection workbookAlgorithmName="SHA-512" workbookHashValue="9rK3pHYsVhSaunUhdpd5YpYrXXwq2zoWSvKE9aQVGBsNW4BXwJmb664SZ1hEoHHuMVwvDh70SnAn+ek9ZEFasg==" workbookSaltValue="pUdES31X3ekrUBLQ24RfiA==" workbookSpinCount="100000" lockStructure="1"/>
  <bookViews>
    <workbookView xWindow="-120" yWindow="-120" windowWidth="29040" windowHeight="15720" tabRatio="840" xr2:uid="{00000000-000D-0000-FFFF-FFFF00000000}"/>
  </bookViews>
  <sheets>
    <sheet name="Aérat. sur le vitrage" sheetId="47" r:id="rId1"/>
    <sheet name="Aérat. sur la fenêtre" sheetId="43" r:id="rId2"/>
    <sheet name="Aérat. sur le vitrage (exemple)" sheetId="48" r:id="rId3"/>
    <sheet name="Aérat. sur la fenêtre (exemple)" sheetId="49" r:id="rId4"/>
    <sheet name="Lijst verluchtingen" sheetId="33" state="hidden" r:id="rId5"/>
    <sheet name="Taal" sheetId="34" state="veryHidden" r:id="rId6"/>
  </sheets>
  <externalReferences>
    <externalReference r:id="rId7"/>
    <externalReference r:id="rId8"/>
    <externalReference r:id="rId9"/>
    <externalReference r:id="rId10"/>
  </externalReferences>
  <definedNames>
    <definedName name="µ" localSheetId="1">#REF!</definedName>
    <definedName name="µ" localSheetId="3">#REF!</definedName>
    <definedName name="µ" localSheetId="0">#REF!</definedName>
    <definedName name="µ" localSheetId="2">#REF!</definedName>
    <definedName name="µ">#REF!</definedName>
    <definedName name="aantalponsingen" localSheetId="1">#REF!</definedName>
    <definedName name="aantalponsingen" localSheetId="3">#REF!</definedName>
    <definedName name="aantalponsingen" localSheetId="0">#REF!</definedName>
    <definedName name="aantalponsingen" localSheetId="2">#REF!</definedName>
    <definedName name="aantalponsingen">#REF!</definedName>
    <definedName name="BlanksRange1">[1]keuzelijst!$C$1875:$C$1982</definedName>
    <definedName name="BlanksRange2">[1]keuzelijst!$D$1875:$D$1982</definedName>
    <definedName name="BlanksRange3">[1]keuzelijst!$E$1875:$E$1982</definedName>
    <definedName name="BlanksRange4">[1]keuzelijst!$F$1875:$F$1982</definedName>
    <definedName name="BlanksRange5">[1]keuzelijst!$G$1875:$G$1982</definedName>
    <definedName name="BlanksRange6">[1]keuzelijst!$H$1875:$H$1982</definedName>
    <definedName name="BlanksRange7">[1]keuzelijst!$I$1875:$I$1982</definedName>
    <definedName name="breedte">[1]keuzelijst!$E$373</definedName>
    <definedName name="configuratie">[2]PRODUCTEN!$A$8:$A$10</definedName>
    <definedName name="debiet" localSheetId="1">'Lijst verluchtingen'!#REF!</definedName>
    <definedName name="debiet" localSheetId="3">'Lijst verluchtingen'!#REF!</definedName>
    <definedName name="debiet" localSheetId="0">'Lijst verluchtingen'!#REF!</definedName>
    <definedName name="debiet" localSheetId="2">'Lijst verluchtingen'!#REF!</definedName>
    <definedName name="debiet">'Lijst verluchtingen'!#REF!</definedName>
    <definedName name="debiet4">[3]LIJSTEN!$P$2:$P$4802</definedName>
    <definedName name="diameter">[1]keuzelijst!$G$373</definedName>
    <definedName name="druk" localSheetId="1">#REF!</definedName>
    <definedName name="druk" localSheetId="3">#REF!</definedName>
    <definedName name="druk" localSheetId="0">#REF!</definedName>
    <definedName name="druk" localSheetId="2">#REF!</definedName>
    <definedName name="druk" localSheetId="4">'Lijst verluchtingen'!#REF!</definedName>
    <definedName name="druk">#REF!</definedName>
    <definedName name="drukniveau" localSheetId="1">'Lijst verluchtingen'!#REF!</definedName>
    <definedName name="drukniveau" localSheetId="3">'Lijst verluchtingen'!#REF!</definedName>
    <definedName name="drukniveau" localSheetId="0">'Lijst verluchtingen'!#REF!</definedName>
    <definedName name="drukniveau" localSheetId="2">'Lijst verluchtingen'!#REF!</definedName>
    <definedName name="drukniveau">'Lijst verluchtingen'!#REF!</definedName>
    <definedName name="drukval" localSheetId="1">#REF!</definedName>
    <definedName name="drukval" localSheetId="3">#REF!</definedName>
    <definedName name="drukval" localSheetId="0">#REF!</definedName>
    <definedName name="drukval" localSheetId="2">#REF!</definedName>
    <definedName name="drukval">#REF!</definedName>
    <definedName name="Drukval_sel">[1]eigenschappen!$D$14</definedName>
    <definedName name="geomVrijeDoorlaat_sel">[1]eigenschappen!$D$17</definedName>
    <definedName name="hoogte">[1]keuzelijst!$F$373</definedName>
    <definedName name="hoogterooster" localSheetId="1">#REF!</definedName>
    <definedName name="hoogterooster" localSheetId="3">#REF!</definedName>
    <definedName name="hoogterooster" localSheetId="0">#REF!</definedName>
    <definedName name="hoogterooster" localSheetId="2">#REF!</definedName>
    <definedName name="hoogterooster">#REF!</definedName>
    <definedName name="keuze" localSheetId="1">#REF!</definedName>
    <definedName name="keuze" localSheetId="3">#REF!</definedName>
    <definedName name="keuze" localSheetId="0">#REF!</definedName>
    <definedName name="keuze" localSheetId="2">#REF!</definedName>
    <definedName name="keuze" localSheetId="4">'Lijst verluchtingen'!#REF!</definedName>
    <definedName name="keuze">#REF!</definedName>
    <definedName name="LIste" localSheetId="1">'[4]nr 2 - Identificatie aanvrager'!#REF!</definedName>
    <definedName name="LIste" localSheetId="3">'[4]nr 2 - Identificatie aanvrager'!#REF!</definedName>
    <definedName name="LIste" localSheetId="0">'[4]nr 2 - Identificatie aanvrager'!#REF!</definedName>
    <definedName name="LIste" localSheetId="2">'[4]nr 2 - Identificatie aanvrager'!#REF!</definedName>
    <definedName name="LIste" localSheetId="4">'[4]nr 2 - Identificatie aanvrager'!#REF!</definedName>
    <definedName name="LIste">'[4]nr 2 - Identificatie aanvrager'!#REF!</definedName>
    <definedName name="lokaal" localSheetId="1">'Lijst verluchtingen'!#REF!</definedName>
    <definedName name="lokaal" localSheetId="3">'Lijst verluchtingen'!#REF!</definedName>
    <definedName name="lokaal" localSheetId="0">'Lijst verluchtingen'!#REF!</definedName>
    <definedName name="lokaal" localSheetId="2">'Lijst verluchtingen'!#REF!</definedName>
    <definedName name="lokaal">'Lijst verluchtingen'!#REF!</definedName>
    <definedName name="lokalen" localSheetId="1">'Lijst verluchtingen'!#REF!</definedName>
    <definedName name="lokalen" localSheetId="3">'Lijst verluchtingen'!#REF!</definedName>
    <definedName name="lokalen" localSheetId="0">'Lijst verluchtingen'!#REF!</definedName>
    <definedName name="lokalen" localSheetId="2">'Lijst verluchtingen'!#REF!</definedName>
    <definedName name="lokalen">'Lijst verluchtingen'!#REF!</definedName>
    <definedName name="Luchtdoorlaat_sel">[1]eigenschappen!$D$15</definedName>
    <definedName name="mm" localSheetId="1">#REF!</definedName>
    <definedName name="mm" localSheetId="3">#REF!</definedName>
    <definedName name="mm" localSheetId="0">#REF!</definedName>
    <definedName name="mm" localSheetId="2">#REF!</definedName>
    <definedName name="mm">#REF!</definedName>
    <definedName name="mmsonovent" localSheetId="1">#REF!</definedName>
    <definedName name="mmsonovent" localSheetId="3">#REF!</definedName>
    <definedName name="mmsonovent" localSheetId="0">#REF!</definedName>
    <definedName name="mmsonovent" localSheetId="2">#REF!</definedName>
    <definedName name="mmsonovent">#REF!</definedName>
    <definedName name="NoBlanksRange1">[1]keuzelijst!$C$1985:$C$2093</definedName>
    <definedName name="NoBlanksRange2">[1]keuzelijst!$D$1985:$D$2093</definedName>
    <definedName name="NoBlanksRange3">[1]keuzelijst!$E$1985:$E$2093</definedName>
    <definedName name="NoBlanksRange4">[1]keuzelijst!$F$1985:$F$2093</definedName>
    <definedName name="NoBlanksRange5">[1]keuzelijst!$G$1985:$G$2093</definedName>
    <definedName name="NoBlanksRange6">[1]keuzelijst!$H$1985:$H$2093</definedName>
    <definedName name="NoBlanksRange7">[1]keuzelijst!$I$1985:$I$2093</definedName>
    <definedName name="ok" localSheetId="1">'Lijst verluchtingen'!#REF!</definedName>
    <definedName name="ok" localSheetId="3">'Lijst verluchtingen'!#REF!</definedName>
    <definedName name="ok" localSheetId="0">'Lijst verluchtingen'!#REF!</definedName>
    <definedName name="ok" localSheetId="2">'Lijst verluchtingen'!#REF!</definedName>
    <definedName name="ok">'Lijst verluchtingen'!#REF!</definedName>
    <definedName name="plaatsing" localSheetId="1">#REF!</definedName>
    <definedName name="plaatsing" localSheetId="3">#REF!</definedName>
    <definedName name="plaatsing" localSheetId="0">#REF!</definedName>
    <definedName name="plaatsing" localSheetId="2">#REF!</definedName>
    <definedName name="plaatsing">#REF!</definedName>
    <definedName name="_xlnm.Print_Area" localSheetId="1">'Aérat. sur la fenêtre'!$A$1:$AJ$65</definedName>
    <definedName name="_xlnm.Print_Area" localSheetId="3">'Aérat. sur la fenêtre (exemple)'!$A$1:$AJ$195</definedName>
    <definedName name="_xlnm.Print_Area" localSheetId="0">'Aérat. sur le vitrage'!$A$1:$AH$54</definedName>
    <definedName name="_xlnm.Print_Area" localSheetId="2">'Aérat. sur le vitrage (exemple)'!$A$1:$AH$52</definedName>
    <definedName name="productgroep" localSheetId="1">#REF!</definedName>
    <definedName name="productgroep" localSheetId="3">#REF!</definedName>
    <definedName name="productgroep" localSheetId="0">#REF!</definedName>
    <definedName name="productgroep" localSheetId="2">#REF!</definedName>
    <definedName name="productgroep" localSheetId="4">#REF!</definedName>
    <definedName name="productgroep">#REF!</definedName>
    <definedName name="producttype" localSheetId="1">#REF!</definedName>
    <definedName name="producttype" localSheetId="3">#REF!</definedName>
    <definedName name="producttype" localSheetId="0">#REF!</definedName>
    <definedName name="producttype" localSheetId="2">#REF!</definedName>
    <definedName name="producttype" localSheetId="4">#REF!</definedName>
    <definedName name="producttype">#REF!</definedName>
    <definedName name="rechthoekigemuurroosters" localSheetId="1">#REF!</definedName>
    <definedName name="rechthoekigemuurroosters" localSheetId="3">#REF!</definedName>
    <definedName name="rechthoekigemuurroosters" localSheetId="0">#REF!</definedName>
    <definedName name="rechthoekigemuurroosters" localSheetId="2">#REF!</definedName>
    <definedName name="rechthoekigemuurroosters">#REF!</definedName>
    <definedName name="Rechthoekigemuurroosters2" localSheetId="1">#REF!</definedName>
    <definedName name="Rechthoekigemuurroosters2" localSheetId="3">#REF!</definedName>
    <definedName name="Rechthoekigemuurroosters2" localSheetId="0">#REF!</definedName>
    <definedName name="Rechthoekigemuurroosters2" localSheetId="2">#REF!</definedName>
    <definedName name="Rechthoekigemuurroosters2">#REF!</definedName>
    <definedName name="Rechthoekigemuurroosters3" localSheetId="1">#REF!</definedName>
    <definedName name="Rechthoekigemuurroosters3" localSheetId="3">#REF!</definedName>
    <definedName name="Rechthoekigemuurroosters3" localSheetId="0">#REF!</definedName>
    <definedName name="Rechthoekigemuurroosters3" localSheetId="2">#REF!</definedName>
    <definedName name="Rechthoekigemuurroosters3">#REF!</definedName>
    <definedName name="resultaatmatrix">[1]eigenschappen!$B$29:$V$129</definedName>
    <definedName name="roostertype" localSheetId="1">#REF!</definedName>
    <definedName name="roostertype" localSheetId="3">#REF!</definedName>
    <definedName name="roostertype" localSheetId="0">#REF!</definedName>
    <definedName name="roostertype" localSheetId="2">#REF!</definedName>
    <definedName name="roostertype">#REF!</definedName>
    <definedName name="selectie4032" localSheetId="1">#REF!</definedName>
    <definedName name="selectie4032" localSheetId="3">#REF!</definedName>
    <definedName name="selectie4032" localSheetId="0">#REF!</definedName>
    <definedName name="selectie4032" localSheetId="2">#REF!</definedName>
    <definedName name="selectie4032">#REF!</definedName>
    <definedName name="selectie4032_1" localSheetId="1">#REF!</definedName>
    <definedName name="selectie4032_1" localSheetId="3">#REF!</definedName>
    <definedName name="selectie4032_1" localSheetId="0">#REF!</definedName>
    <definedName name="selectie4032_1" localSheetId="2">#REF!</definedName>
    <definedName name="selectie4032_1">#REF!</definedName>
    <definedName name="selectie4032_2" localSheetId="1">#REF!</definedName>
    <definedName name="selectie4032_2" localSheetId="3">#REF!</definedName>
    <definedName name="selectie4032_2" localSheetId="0">#REF!</definedName>
    <definedName name="selectie4032_2" localSheetId="2">#REF!</definedName>
    <definedName name="selectie4032_2">#REF!</definedName>
    <definedName name="sonovent" localSheetId="1">#REF!</definedName>
    <definedName name="sonovent" localSheetId="3">#REF!</definedName>
    <definedName name="sonovent" localSheetId="0">#REF!</definedName>
    <definedName name="sonovent" localSheetId="2">#REF!</definedName>
    <definedName name="sonovent">#REF!</definedName>
    <definedName name="sonoventgroot" localSheetId="1">#REF!</definedName>
    <definedName name="sonoventgroot" localSheetId="3">#REF!</definedName>
    <definedName name="sonoventgroot" localSheetId="0">#REF!</definedName>
    <definedName name="sonoventgroot" localSheetId="2">#REF!</definedName>
    <definedName name="sonoventgroot">#REF!</definedName>
    <definedName name="sonoventv" localSheetId="1">#REF!</definedName>
    <definedName name="sonoventv" localSheetId="3">#REF!</definedName>
    <definedName name="sonoventv" localSheetId="0">#REF!</definedName>
    <definedName name="sonoventv" localSheetId="2">#REF!</definedName>
    <definedName name="sonoventv">#REF!</definedName>
    <definedName name="stand" localSheetId="1">#REF!</definedName>
    <definedName name="stand" localSheetId="3">#REF!</definedName>
    <definedName name="stand" localSheetId="0">#REF!</definedName>
    <definedName name="stand" localSheetId="2">#REF!</definedName>
    <definedName name="stand">#REF!</definedName>
    <definedName name="taal" localSheetId="1">#REF!</definedName>
    <definedName name="taal" localSheetId="3">#REF!</definedName>
    <definedName name="taal" localSheetId="0">#REF!</definedName>
    <definedName name="taal" localSheetId="2">#REF!</definedName>
    <definedName name="taal">#REF!</definedName>
    <definedName name="taalkeuze" localSheetId="1">#REF!</definedName>
    <definedName name="taalkeuze" localSheetId="3">#REF!</definedName>
    <definedName name="taalkeuze" localSheetId="0">#REF!</definedName>
    <definedName name="taalkeuze" localSheetId="2">#REF!</definedName>
    <definedName name="taalkeuze">#REF!</definedName>
    <definedName name="taaltabel" localSheetId="1">#REF!</definedName>
    <definedName name="taaltabel" localSheetId="3">#REF!</definedName>
    <definedName name="taaltabel" localSheetId="0">#REF!</definedName>
    <definedName name="taaltabel" localSheetId="2">#REF!</definedName>
    <definedName name="taaltabel">#REF!</definedName>
    <definedName name="tabel_buitenroosters" localSheetId="1">#REF!</definedName>
    <definedName name="tabel_buitenroosters" localSheetId="3">#REF!</definedName>
    <definedName name="tabel_buitenroosters" localSheetId="0">#REF!</definedName>
    <definedName name="tabel_buitenroosters" localSheetId="2">#REF!</definedName>
    <definedName name="tabel_buitenroosters">#REF!</definedName>
    <definedName name="titel" localSheetId="1">'Lijst verluchtingen'!#REF!</definedName>
    <definedName name="titel" localSheetId="3">'Lijst verluchtingen'!#REF!</definedName>
    <definedName name="titel" localSheetId="0">'Lijst verluchtingen'!#REF!</definedName>
    <definedName name="titel" localSheetId="2">'Lijst verluchtingen'!#REF!</definedName>
    <definedName name="titel">'Lijst verluchtingen'!#REF!</definedName>
    <definedName name="Toevoerventilatie" localSheetId="1">#REF!</definedName>
    <definedName name="Toevoerventilatie" localSheetId="3">#REF!</definedName>
    <definedName name="Toevoerventilatie" localSheetId="0">#REF!</definedName>
    <definedName name="Toevoerventilatie" localSheetId="2">#REF!</definedName>
    <definedName name="Toevoerventilatie">#REF!</definedName>
    <definedName name="vertaalmatrix">[1]translation!$B$2:$AN$6</definedName>
    <definedName name="vertaalmatrixJANEE">[1]translation!$B$23:$I$27</definedName>
    <definedName name="vertaalmatrixMANUAL">[1]translation!$B$44:$Y$48</definedName>
    <definedName name="vertaalmatrixMATERIAAL">[1]translation!$B$51:$K$55</definedName>
    <definedName name="vertaalmatrixOPTIES">[1]translation!$B$37:$I$41</definedName>
    <definedName name="vertaalmatrixPRODUCT">[1]translation!$B$9:$AN$13</definedName>
    <definedName name="vertaalmatrixRESULTAAT">[1]translation!$B$30:$Y$34</definedName>
    <definedName name="vertaalmatrixVORM">[1]translation!$B$16:$I$20</definedName>
    <definedName name="volume" localSheetId="1">'Lijst verluchtingen'!#REF!</definedName>
    <definedName name="volume" localSheetId="3">'Lijst verluchtingen'!#REF!</definedName>
    <definedName name="volume" localSheetId="0">'Lijst verluchtingen'!#REF!</definedName>
    <definedName name="volume" localSheetId="2">'Lijst verluchtingen'!#REF!</definedName>
    <definedName name="volume">'Lijst verluchtingen'!#REF!</definedName>
    <definedName name="vorm" localSheetId="1">#REF!</definedName>
    <definedName name="vorm" localSheetId="3">#REF!</definedName>
    <definedName name="vorm" localSheetId="0">#REF!</definedName>
    <definedName name="vorm" localSheetId="2">#REF!</definedName>
    <definedName name="vorm">#REF!</definedName>
    <definedName name="zelfregelendheid">[2]PRODUCTEN!$A$1:$A$5</definedName>
    <definedName name="zoekmatrix" localSheetId="1">#REF!</definedName>
    <definedName name="zoekmatrix" localSheetId="3">#REF!</definedName>
    <definedName name="zoekmatrix" localSheetId="0">#REF!</definedName>
    <definedName name="zoekmatrix" localSheetId="2">#REF!</definedName>
    <definedName name="zoekmatri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32" i="47" l="1"/>
  <c r="AK32" i="47"/>
  <c r="AJ33" i="47"/>
  <c r="AK33" i="47"/>
  <c r="N191" i="49" l="1"/>
  <c r="AD170" i="49"/>
  <c r="AA170" i="49"/>
  <c r="X170" i="49"/>
  <c r="U170" i="49"/>
  <c r="Q170" i="49"/>
  <c r="N170" i="49"/>
  <c r="K170" i="49"/>
  <c r="H170" i="49"/>
  <c r="AD164" i="49"/>
  <c r="AA164" i="49"/>
  <c r="X164" i="49"/>
  <c r="U164" i="49"/>
  <c r="Q164" i="49"/>
  <c r="N164" i="49"/>
  <c r="K164" i="49"/>
  <c r="H164" i="49"/>
  <c r="N126" i="49"/>
  <c r="A118" i="49"/>
  <c r="N107" i="49"/>
  <c r="AD105" i="49"/>
  <c r="AA105" i="49"/>
  <c r="X105" i="49"/>
  <c r="U105" i="49"/>
  <c r="Q105" i="49"/>
  <c r="N105" i="49"/>
  <c r="K105" i="49"/>
  <c r="H105" i="49"/>
  <c r="AD99" i="49"/>
  <c r="AA99" i="49"/>
  <c r="X99" i="49"/>
  <c r="U99" i="49"/>
  <c r="Q99" i="49"/>
  <c r="N99" i="49"/>
  <c r="K99" i="49"/>
  <c r="H99" i="49"/>
  <c r="N61" i="49" l="1"/>
  <c r="AF46" i="49"/>
  <c r="A53" i="49" s="1"/>
  <c r="AE54" i="49" s="1"/>
  <c r="X44" i="49"/>
  <c r="AR42" i="49"/>
  <c r="AU57" i="49" s="1"/>
  <c r="AK42" i="49"/>
  <c r="N42" i="49"/>
  <c r="AD40" i="49"/>
  <c r="AA40" i="49"/>
  <c r="X40" i="49"/>
  <c r="U40" i="49"/>
  <c r="Q40" i="49"/>
  <c r="N40" i="49"/>
  <c r="K40" i="49"/>
  <c r="H40" i="49"/>
  <c r="AD34" i="49"/>
  <c r="AA34" i="49"/>
  <c r="X34" i="49"/>
  <c r="U34" i="49"/>
  <c r="Q34" i="49"/>
  <c r="N34" i="49"/>
  <c r="K34" i="49"/>
  <c r="H34" i="49"/>
  <c r="AR28" i="49"/>
  <c r="AT26" i="49"/>
  <c r="AQ26" i="49"/>
  <c r="AK18" i="49"/>
  <c r="AK17" i="49"/>
  <c r="O48" i="48"/>
  <c r="B39" i="48"/>
  <c r="AC36" i="48"/>
  <c r="U33" i="48"/>
  <c r="AK31" i="48"/>
  <c r="AJ31" i="48"/>
  <c r="AK30" i="48"/>
  <c r="AJ30" i="48"/>
  <c r="AK29" i="48"/>
  <c r="AJ29" i="48"/>
  <c r="AK28" i="48"/>
  <c r="AJ28" i="48"/>
  <c r="AR25" i="48"/>
  <c r="AK25" i="48"/>
  <c r="AR21" i="48"/>
  <c r="AK18" i="48"/>
  <c r="AK17" i="48"/>
  <c r="N42" i="43"/>
  <c r="AD41" i="49" l="1"/>
  <c r="Q41" i="49"/>
  <c r="J40" i="48"/>
  <c r="U35" i="49"/>
  <c r="H35" i="49"/>
  <c r="AU55" i="49"/>
  <c r="AA41" i="49"/>
  <c r="H100" i="49"/>
  <c r="K165" i="49"/>
  <c r="K100" i="49"/>
  <c r="N165" i="49"/>
  <c r="N100" i="49"/>
  <c r="Q165" i="49"/>
  <c r="Q100" i="49"/>
  <c r="H165" i="49"/>
  <c r="U100" i="49"/>
  <c r="X165" i="49"/>
  <c r="X100" i="49"/>
  <c r="AA165" i="49"/>
  <c r="AA100" i="49"/>
  <c r="AD165" i="49"/>
  <c r="AD100" i="49"/>
  <c r="U165" i="49"/>
  <c r="H106" i="49"/>
  <c r="K171" i="49"/>
  <c r="K106" i="49"/>
  <c r="N171" i="49"/>
  <c r="N106" i="49"/>
  <c r="Q171" i="49"/>
  <c r="Q106" i="49"/>
  <c r="H171" i="49"/>
  <c r="U106" i="49"/>
  <c r="X171" i="49"/>
  <c r="X106" i="49"/>
  <c r="AA171" i="49"/>
  <c r="AA106" i="49"/>
  <c r="AD171" i="49"/>
  <c r="AD106" i="49"/>
  <c r="U171" i="49"/>
  <c r="AU56" i="49"/>
  <c r="K35" i="49"/>
  <c r="X35" i="49"/>
  <c r="H41" i="49"/>
  <c r="U41" i="49"/>
  <c r="AX26" i="49"/>
  <c r="N35" i="49"/>
  <c r="AA35" i="49"/>
  <c r="K41" i="49"/>
  <c r="X41" i="49"/>
  <c r="Q35" i="49"/>
  <c r="AD35" i="49"/>
  <c r="N41" i="49"/>
  <c r="I56" i="49" l="1"/>
  <c r="AQ35" i="49"/>
  <c r="AV41" i="49"/>
  <c r="AQ41" i="49"/>
  <c r="AR21" i="47" l="1"/>
  <c r="AR28" i="43"/>
  <c r="AR25" i="47" l="1"/>
  <c r="AC38" i="47"/>
  <c r="AK25" i="47"/>
  <c r="U35" i="47"/>
  <c r="AK30" i="47"/>
  <c r="AK31" i="47"/>
  <c r="J42" i="47" s="1"/>
  <c r="AK29" i="47"/>
  <c r="AK28" i="47"/>
  <c r="AK18" i="47"/>
  <c r="AK17" i="47"/>
  <c r="O50" i="47"/>
  <c r="B41" i="47"/>
  <c r="AJ31" i="47"/>
  <c r="AJ30" i="47"/>
  <c r="AJ29" i="47"/>
  <c r="AJ28" i="47"/>
  <c r="N61" i="43" l="1"/>
  <c r="AF46" i="43"/>
  <c r="A53" i="43" s="1"/>
  <c r="X44" i="43"/>
  <c r="AR42" i="43"/>
  <c r="AK42" i="43"/>
  <c r="AD40" i="43"/>
  <c r="AA40" i="43"/>
  <c r="X40" i="43"/>
  <c r="U40" i="43"/>
  <c r="Q40" i="43"/>
  <c r="N40" i="43"/>
  <c r="K40" i="43"/>
  <c r="H40" i="43"/>
  <c r="AD34" i="43"/>
  <c r="AA34" i="43"/>
  <c r="X34" i="43"/>
  <c r="U34" i="43"/>
  <c r="Q34" i="43"/>
  <c r="N34" i="43"/>
  <c r="K34" i="43"/>
  <c r="H34" i="43"/>
  <c r="AT26" i="43"/>
  <c r="AQ26" i="43"/>
  <c r="AK18" i="43"/>
  <c r="AK17" i="43"/>
  <c r="X41" i="43" l="1"/>
  <c r="AU56" i="43"/>
  <c r="AU55" i="43"/>
  <c r="AE54" i="43"/>
  <c r="N41" i="43"/>
  <c r="AA41" i="43"/>
  <c r="Q35" i="43"/>
  <c r="AD35" i="43"/>
  <c r="Q41" i="43"/>
  <c r="AD41" i="43"/>
  <c r="H35" i="43"/>
  <c r="U35" i="43"/>
  <c r="K35" i="43"/>
  <c r="X35" i="43"/>
  <c r="H41" i="43"/>
  <c r="U41" i="43"/>
  <c r="AX26" i="43"/>
  <c r="N35" i="43"/>
  <c r="AA35" i="43"/>
  <c r="K41" i="43"/>
  <c r="AQ35" i="43" l="1"/>
  <c r="AV41" i="43"/>
  <c r="AQ41" i="43"/>
  <c r="AU57" i="43" s="1"/>
  <c r="I56" i="43" s="1"/>
  <c r="B1" i="34" l="1"/>
  <c r="B3" i="34" s="1"/>
  <c r="B2" i="34" l="1"/>
  <c r="B23" i="34"/>
  <c r="B27" i="34"/>
  <c r="B18" i="34"/>
  <c r="B10" i="34"/>
  <c r="B29" i="34"/>
  <c r="B25" i="34"/>
  <c r="B21" i="34"/>
  <c r="B14" i="34"/>
  <c r="B6" i="34"/>
  <c r="B30" i="34"/>
  <c r="B28" i="34"/>
  <c r="B26" i="34"/>
  <c r="B24" i="34"/>
  <c r="B22" i="34"/>
  <c r="B20" i="34"/>
  <c r="B16" i="34"/>
  <c r="B12" i="34"/>
  <c r="B8" i="34"/>
  <c r="B4" i="34"/>
  <c r="B19" i="34"/>
  <c r="B17" i="34"/>
  <c r="B15" i="34"/>
  <c r="B13" i="34"/>
  <c r="B11" i="34"/>
  <c r="B9" i="34"/>
  <c r="B7" i="34"/>
  <c r="B5"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3" authorId="0" shapeId="0" xr:uid="{00000000-0006-0000-0000-000001000000}">
      <text>
        <r>
          <rPr>
            <sz val="9"/>
            <color indexed="81"/>
            <rFont val="Calibri Light"/>
            <family val="2"/>
          </rPr>
          <t xml:space="preserve">Il s’agit de la note de calcul de la ‘fenêtre sans aérateur’ reçue la plupart du temps via le menuisier!
</t>
        </r>
      </text>
    </comment>
    <comment ref="A15" authorId="0" shapeId="0" xr:uid="{00000000-0006-0000-0000-000002000000}">
      <text>
        <r>
          <rPr>
            <sz val="9"/>
            <color indexed="81"/>
            <rFont val="Calibri Light"/>
            <family val="2"/>
          </rPr>
          <t>Cherchez ces données dans la note de calcul de la ‘fenêtre sans aérateur’ reçue la plupart du temps via le menuisier!</t>
        </r>
      </text>
    </comment>
    <comment ref="B21" authorId="0" shapeId="0" xr:uid="{00000000-0006-0000-0000-000003000000}">
      <text>
        <r>
          <rPr>
            <sz val="9"/>
            <color indexed="81"/>
            <rFont val="Calibri Light"/>
            <family val="2"/>
          </rPr>
          <t>S'il est inconnu, la valeur la plus négative du tableau E1 du 'document de référence pour les pertes par transmission' est valorisée!</t>
        </r>
      </text>
    </comment>
    <comment ref="X21" authorId="0" shapeId="0" xr:uid="{00000000-0006-0000-0000-000004000000}">
      <text>
        <r>
          <rPr>
            <sz val="9"/>
            <color indexed="81"/>
            <rFont val="Calibri Light"/>
            <family val="2"/>
          </rPr>
          <t>Si inconnu, laissez ce champ vide.  Dans ce cas on calcule à partir de la valeur marginale de la table E1 du document de référence de la transmission!</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3" authorId="0" shapeId="0" xr:uid="{00000000-0006-0000-0100-000001000000}">
      <text>
        <r>
          <rPr>
            <sz val="9"/>
            <color indexed="81"/>
            <rFont val="Calibri Light"/>
            <family val="2"/>
          </rPr>
          <t>Il s’agit de la note de calcul de la ‘fenêtre sans aérateur’ reçue la plupart du temps via le menuisier!</t>
        </r>
        <r>
          <rPr>
            <sz val="9"/>
            <color indexed="81"/>
            <rFont val="Tahoma"/>
            <family val="2"/>
          </rPr>
          <t xml:space="preserve">
</t>
        </r>
      </text>
    </comment>
    <comment ref="A15" authorId="0" shapeId="0" xr:uid="{00000000-0006-0000-0100-000002000000}">
      <text>
        <r>
          <rPr>
            <sz val="9"/>
            <color indexed="81"/>
            <rFont val="Calibri Light"/>
            <family val="2"/>
          </rPr>
          <t>Cherchez ces données dans la note de calcul de la ‘fenêtre sans aérateur’ reçue la plupart du temps via le menuisier!</t>
        </r>
        <r>
          <rPr>
            <sz val="9"/>
            <color indexed="81"/>
            <rFont val="Tahoma"/>
            <family val="2"/>
          </rPr>
          <t xml:space="preserve">
</t>
        </r>
      </text>
    </comment>
    <comment ref="B23" authorId="0" shapeId="0" xr:uid="{00000000-0006-0000-0100-000003000000}">
      <text>
        <r>
          <rPr>
            <sz val="9"/>
            <color indexed="81"/>
            <rFont val="Calibri Light"/>
            <family val="2"/>
          </rPr>
          <t xml:space="preserve">Par fenêtre il faudra estimer si la hauteur de l’aérateur doit ou non être être calculée dans la hauteur donnée de la ‘fenêtre sans aérateur’.  Si ce n’est pas clair, on peut prendre la situation la plus désavantageuse ! 
</t>
        </r>
      </text>
    </comment>
    <comment ref="AA28" authorId="0" shapeId="0" xr:uid="{00000000-0006-0000-0100-000004000000}">
      <text>
        <r>
          <rPr>
            <sz val="9"/>
            <color indexed="81"/>
            <rFont val="Calibri Light"/>
            <family val="2"/>
          </rPr>
          <t xml:space="preserve">Si inconnu, laissez ce champ vide.  Dans ce cas on calcule à partir de la valeur marginale de la table E1 du document de référence de la transmission ! </t>
        </r>
        <r>
          <rPr>
            <sz val="9"/>
            <color indexed="81"/>
            <rFont val="Tahoma"/>
            <family val="2"/>
          </rPr>
          <t xml:space="preserve">
</t>
        </r>
      </text>
    </comment>
    <comment ref="B30" authorId="0" shapeId="0" xr:uid="{00000000-0006-0000-0100-000005000000}">
      <text>
        <r>
          <rPr>
            <sz val="9"/>
            <color indexed="81"/>
            <rFont val="Calibri Light"/>
            <family val="2"/>
          </rPr>
          <t xml:space="preserve">Les profils verticaux sont raccourcis d’une longueur équivalente à la hauteur hr de la grille ! </t>
        </r>
      </text>
    </comment>
    <comment ref="B37" authorId="0" shapeId="0" xr:uid="{00000000-0006-0000-0100-000006000000}">
      <text>
        <r>
          <rPr>
            <sz val="9"/>
            <color indexed="81"/>
            <rFont val="Calibri Light"/>
            <family val="2"/>
          </rPr>
          <t xml:space="preserve">La hauteur des panneaux vitrés est raccourcie d’une longueur équivalente à la hauteur hr de la grille !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3" authorId="0" shapeId="0" xr:uid="{00000000-0006-0000-0200-000001000000}">
      <text>
        <r>
          <rPr>
            <sz val="9"/>
            <color indexed="81"/>
            <rFont val="Calibri Light"/>
            <family val="2"/>
          </rPr>
          <t xml:space="preserve">Il s’agit de la note de calcul de la ‘fenêtre sans aérateur’ reçue la plupart du temps via le menuisier!
</t>
        </r>
      </text>
    </comment>
    <comment ref="A15" authorId="0" shapeId="0" xr:uid="{00000000-0006-0000-0200-000002000000}">
      <text>
        <r>
          <rPr>
            <sz val="9"/>
            <color indexed="81"/>
            <rFont val="Calibri Light"/>
            <family val="2"/>
          </rPr>
          <t>Cherchez ces données dans la note de calcul de la ‘fenêtre sans aérateur’ reçue la plupart du temps via le menuisier!</t>
        </r>
      </text>
    </comment>
    <comment ref="B21" authorId="0" shapeId="0" xr:uid="{00000000-0006-0000-0200-000003000000}">
      <text>
        <r>
          <rPr>
            <sz val="9"/>
            <color indexed="81"/>
            <rFont val="Calibri Light"/>
            <family val="2"/>
          </rPr>
          <t>S'il est inconnu, la valeur la plus négative du tableau E1 du 'document de référence pour les pertes par transmission' est valorisée!</t>
        </r>
      </text>
    </comment>
    <comment ref="X21" authorId="0" shapeId="0" xr:uid="{00000000-0006-0000-0200-000004000000}">
      <text>
        <r>
          <rPr>
            <sz val="9"/>
            <color indexed="81"/>
            <rFont val="Calibri Light"/>
            <family val="2"/>
          </rPr>
          <t>Si inconnu, laissez ce champ vide.  Dans ce cas on calcule à partir de la valeur marginale de la table E1 du document de référence de la transmission!</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A28" authorId="0" shapeId="0" xr:uid="{00000000-0006-0000-0300-000001000000}">
      <text>
        <r>
          <rPr>
            <sz val="9"/>
            <color indexed="81"/>
            <rFont val="Calibri Light"/>
            <family val="2"/>
          </rPr>
          <t xml:space="preserve">Si inconnu, laissez ce champ vide.  Dans ce cas on calcule à partir de la valeur marginale de la table E1 du document de référence de la transmission ! </t>
        </r>
        <r>
          <rPr>
            <sz val="9"/>
            <color indexed="81"/>
            <rFont val="Tahoma"/>
            <family val="2"/>
          </rPr>
          <t xml:space="preserve">
</t>
        </r>
      </text>
    </comment>
    <comment ref="AA93" authorId="0" shapeId="0" xr:uid="{00000000-0006-0000-0300-000002000000}">
      <text>
        <r>
          <rPr>
            <sz val="9"/>
            <color indexed="81"/>
            <rFont val="Calibri Light"/>
            <family val="2"/>
          </rPr>
          <t xml:space="preserve">Si inconnu, laissez ce champ vide.  Dans ce cas on calcule à partir de la valeur marginale de la table E1 du document de référence de la transmission ! </t>
        </r>
        <r>
          <rPr>
            <sz val="9"/>
            <color indexed="81"/>
            <rFont val="Tahoma"/>
            <family val="2"/>
          </rPr>
          <t xml:space="preserve">
</t>
        </r>
      </text>
    </comment>
    <comment ref="AA158" authorId="0" shapeId="0" xr:uid="{00000000-0006-0000-0300-000003000000}">
      <text>
        <r>
          <rPr>
            <sz val="9"/>
            <color indexed="81"/>
            <rFont val="Calibri Light"/>
            <family val="2"/>
          </rPr>
          <t xml:space="preserve">Si inconnu, laissez ce champ vide.  Dans ce cas on calcule à partir de la valeur marginale de la table E1 du document de référence de la transmission ! </t>
        </r>
        <r>
          <rPr>
            <sz val="9"/>
            <color indexed="81"/>
            <rFont val="Tahoma"/>
            <family val="2"/>
          </rPr>
          <t xml:space="preserve">
</t>
        </r>
      </text>
    </comment>
  </commentList>
</comments>
</file>

<file path=xl/sharedStrings.xml><?xml version="1.0" encoding="utf-8"?>
<sst xmlns="http://schemas.openxmlformats.org/spreadsheetml/2006/main" count="538" uniqueCount="218">
  <si>
    <t>U-waarde</t>
  </si>
  <si>
    <t>Sonovent Small  10</t>
  </si>
  <si>
    <t>Sonovent Small  15</t>
  </si>
  <si>
    <t>Sonovent Medium 10</t>
  </si>
  <si>
    <t>Sonovent Large 25</t>
  </si>
  <si>
    <t>Sonovent Medium 25</t>
  </si>
  <si>
    <t>English</t>
  </si>
  <si>
    <t>W/m²K</t>
  </si>
  <si>
    <t>Oppervlakte</t>
  </si>
  <si>
    <t>[W/m²K]</t>
  </si>
  <si>
    <t>[m²/m]</t>
  </si>
  <si>
    <t>Invisivent EVO</t>
  </si>
  <si>
    <t>Invisivent EVO HF</t>
  </si>
  <si>
    <t>Invisivent EVO AK Basic</t>
  </si>
  <si>
    <t>Invisivent EVO AK High</t>
  </si>
  <si>
    <t>Invisivent EVO HR</t>
  </si>
  <si>
    <t>Screenvent Small</t>
  </si>
  <si>
    <t>Screenvent Medium</t>
  </si>
  <si>
    <t>Screenvent Large</t>
  </si>
  <si>
    <t>Screenvent Mistral AK Small</t>
  </si>
  <si>
    <t>Screenvent Mistral AK Medium</t>
  </si>
  <si>
    <t>Screenvent Mistral AK Large</t>
  </si>
  <si>
    <t>AR75 Small</t>
  </si>
  <si>
    <t>AR75 Medium</t>
  </si>
  <si>
    <t>AR75 Large</t>
  </si>
  <si>
    <t>AR75 XLarge</t>
  </si>
  <si>
    <t>AR90</t>
  </si>
  <si>
    <t>AR60</t>
  </si>
  <si>
    <t>THM90EVO</t>
  </si>
  <si>
    <t>THM90PBEVO</t>
  </si>
  <si>
    <t>THM90TREVO</t>
  </si>
  <si>
    <t>THK60</t>
  </si>
  <si>
    <t>THK90</t>
  </si>
  <si>
    <t>Sonovent Small  20</t>
  </si>
  <si>
    <t>Sonovent Small  25</t>
  </si>
  <si>
    <t>Sonovent Medium 15</t>
  </si>
  <si>
    <t>Sonovent Medium 20</t>
  </si>
  <si>
    <t>Sonovent Large 10</t>
  </si>
  <si>
    <t>Sonovent Large 15</t>
  </si>
  <si>
    <t>Sonovent Large 20</t>
  </si>
  <si>
    <t>Sonovent XLarge 10</t>
  </si>
  <si>
    <t>Sonovent XLarge 15</t>
  </si>
  <si>
    <t>Sonovent XLarge 20</t>
  </si>
  <si>
    <t>Sonovent XLarge 25</t>
  </si>
  <si>
    <t xml:space="preserve">Sonovent Compact 10 </t>
  </si>
  <si>
    <t xml:space="preserve">Sonovent Compact 13 </t>
  </si>
  <si>
    <t>Sonovent Compact 15</t>
  </si>
  <si>
    <t>Ontvangen gegevens van de schrijnwerker:</t>
  </si>
  <si>
    <t>Raambreedte =</t>
  </si>
  <si>
    <t>Raamhoogte =</t>
  </si>
  <si>
    <t>Hoogte rooster =</t>
  </si>
  <si>
    <t>Toegepaste raamverluchting:</t>
  </si>
  <si>
    <t>Referentie:</t>
  </si>
  <si>
    <t>Nederlands</t>
  </si>
  <si>
    <t>Uw-waarde raam berekenen inclusief verluchting</t>
  </si>
  <si>
    <t>Raamverluchtingen dienen in de globale Uw-waarde van het raam meegerekend te worden. Soms gebeurt het dat de schrijnwerker bij de berekening van Uw geen rekening houdt met de impact van het rooster omdat de gebruikte software dit niet ondersteunt. Dit rekenblad is dan ook een hulp om de invloed van de verluchting op de globale Uw-waarde van het raam in rekening te brengen. Gezien elk raam anders is en Renson geen kennis heeft  van de eigenschappen van de beschouwde ramen, werden er een aantal vereenvoudigingen in de berekening doorgevoerd waardoor het resultaat mogelijk iets kan afwijken van de gedetailleerde berekening.</t>
  </si>
  <si>
    <t>Uw-waarde van het raam exclusief de raamverluchting:</t>
  </si>
  <si>
    <t>Ur =</t>
  </si>
  <si>
    <t>Lengte rooster (lr) =</t>
  </si>
  <si>
    <t>Gegeven Ug-waarde van het glas:</t>
  </si>
  <si>
    <t>Uw-waarde raam inclusief de verluchting:</t>
  </si>
  <si>
    <t xml:space="preserve">Raambreedte = </t>
  </si>
  <si>
    <t>(1) De betreffende tool is louter informatief. Renson kan dan ook niet aansprakelijk worden gesteld voor eventuele onjuistheden in de berekeningen.</t>
  </si>
  <si>
    <t>Calculer la valeur Uw du châssis avec aérateur inclus</t>
  </si>
  <si>
    <t>Référence :</t>
  </si>
  <si>
    <t xml:space="preserve">Les aérateurs doivent être calculés dans la valeur Uw globale du châssis. Parfois il arrive que le menuisier lors du calcul de la valeur Uw ne tient pas compte de l'impact de l'aérateur parce que le logiciel utilisé ne le prévoit pas. Cette feuille de calcul est une aide pour prendre en compte l'influence de l'aérateur sur la valeur Uw globale du châssis. Etant donné que chaque châssis est différent et que Renson ne connaît pas les caractéristiques des châssis pris en compte, on a effectué des simplifications dans le calcul ce qui peut faire différer le résultat légèrement du calcul détaillé. </t>
  </si>
  <si>
    <t>Données reçues du menuisier :</t>
  </si>
  <si>
    <t>Largeur châssis =</t>
  </si>
  <si>
    <t>Hauteur châssis  =</t>
  </si>
  <si>
    <t>Valeur  Uw du châssis sans aérateur :</t>
  </si>
  <si>
    <t>Aérateur utilisé :</t>
  </si>
  <si>
    <t>Hauteur aérateur =</t>
  </si>
  <si>
    <t>Longueur aérateur (lr) =</t>
  </si>
  <si>
    <t>Valeur Ug donnée du vitrage :</t>
  </si>
  <si>
    <t>Valeur Uw du châssis, aérateur inclus :</t>
  </si>
  <si>
    <t xml:space="preserve">Largeur châssis = </t>
  </si>
  <si>
    <t>(1) L'outil concerné est purement informatif. Renson ne peut pas être tenu responsable d'erreurs éventuelles dans les calculs.</t>
  </si>
  <si>
    <t>Français</t>
  </si>
  <si>
    <t>Ua =</t>
  </si>
  <si>
    <t>Reference:</t>
  </si>
  <si>
    <t>Window ventilators should be taken into account in the calculation of the total Uw-value of a window. It might happen that the window constructor doesn’t take into account the impact of the window ventilator when calculating the Uw-value, because he doesn’t dispose of the suitable software. Therefore, this calculation sheet is a tool to help you calculate the influence of the window ventilator on the global Uw-value of the window. Since every window is different and RENSON has no knowledge of the windows concerned, a few simplifications have been implemented in this calculation, which may cause a slight deviation in the result compared to a detailed calculation.</t>
  </si>
  <si>
    <t>Received details from the window constructor:</t>
  </si>
  <si>
    <t>Total width of the window =</t>
  </si>
  <si>
    <t>Total height of the window =</t>
  </si>
  <si>
    <t>Uw-value of the window EXCL. the window ventilator =</t>
  </si>
  <si>
    <t>Applied window ventilator:</t>
  </si>
  <si>
    <t>Height of the window ventilator =</t>
  </si>
  <si>
    <t>Given Ug-value off the glass:</t>
  </si>
  <si>
    <t>Uw-value of the window INCL. window ventilator:</t>
  </si>
  <si>
    <t xml:space="preserve">Total width of the window = </t>
  </si>
  <si>
    <t>Uv =</t>
  </si>
  <si>
    <t>Calculation of the Uw-value of a window, including window ventilator</t>
  </si>
  <si>
    <t>lr</t>
  </si>
  <si>
    <t>la</t>
  </si>
  <si>
    <t>lv</t>
  </si>
  <si>
    <t>Length of the window ventilator (lv) =</t>
  </si>
  <si>
    <t>1)This tool is only informative. RENSON can not be held responsible for possible errors in the calculations.</t>
  </si>
  <si>
    <t>Fixvent Mono AK EVO Small</t>
  </si>
  <si>
    <t>Fixvent Mono AK EVO Medium</t>
  </si>
  <si>
    <t>Fixvent Mono AK EVO Large</t>
  </si>
  <si>
    <t>Fixvent Mono AK EVO Xlarge</t>
  </si>
  <si>
    <t>Fixvent Mono AK EVO XXlarge</t>
  </si>
  <si>
    <t>mm</t>
  </si>
  <si>
    <t>Invisivent AIR Light</t>
  </si>
  <si>
    <r>
      <t>U</t>
    </r>
    <r>
      <rPr>
        <vertAlign val="subscript"/>
        <sz val="11"/>
        <color theme="1"/>
        <rFont val="Calibri Light"/>
        <family val="2"/>
      </rPr>
      <t>r</t>
    </r>
  </si>
  <si>
    <t>m²</t>
  </si>
  <si>
    <r>
      <t>U</t>
    </r>
    <r>
      <rPr>
        <vertAlign val="subscript"/>
        <sz val="11"/>
        <color theme="1"/>
        <rFont val="Calibri Light"/>
        <family val="2"/>
      </rPr>
      <t>w</t>
    </r>
  </si>
  <si>
    <r>
      <t>H</t>
    </r>
    <r>
      <rPr>
        <vertAlign val="subscript"/>
        <sz val="11"/>
        <color theme="1"/>
        <rFont val="Calibri Light"/>
        <family val="2"/>
      </rPr>
      <t>w</t>
    </r>
  </si>
  <si>
    <r>
      <t>B</t>
    </r>
    <r>
      <rPr>
        <vertAlign val="subscript"/>
        <sz val="11"/>
        <color theme="1"/>
        <rFont val="Calibri Light"/>
        <family val="2"/>
      </rPr>
      <t>w</t>
    </r>
  </si>
  <si>
    <r>
      <t>U</t>
    </r>
    <r>
      <rPr>
        <vertAlign val="subscript"/>
        <sz val="11"/>
        <color theme="1"/>
        <rFont val="Calibri Light"/>
        <family val="2"/>
      </rPr>
      <t>g</t>
    </r>
  </si>
  <si>
    <r>
      <rPr>
        <sz val="11"/>
        <color theme="1"/>
        <rFont val="Symbol"/>
        <family val="1"/>
        <charset val="2"/>
      </rPr>
      <t>y</t>
    </r>
    <r>
      <rPr>
        <vertAlign val="subscript"/>
        <sz val="11"/>
        <color theme="1"/>
        <rFont val="Calibri Light"/>
        <family val="2"/>
      </rPr>
      <t>g</t>
    </r>
  </si>
  <si>
    <t>W/mK</t>
  </si>
  <si>
    <r>
      <t>L</t>
    </r>
    <r>
      <rPr>
        <vertAlign val="subscript"/>
        <sz val="11"/>
        <color theme="1"/>
        <rFont val="Calibri Light"/>
        <family val="2"/>
      </rPr>
      <t>ri</t>
    </r>
  </si>
  <si>
    <t>Onbekend</t>
  </si>
  <si>
    <r>
      <t>U</t>
    </r>
    <r>
      <rPr>
        <vertAlign val="subscript"/>
        <sz val="9"/>
        <color theme="9" tint="-0.249977111117893"/>
        <rFont val="Calibri Light"/>
        <family val="2"/>
      </rPr>
      <t>g,x</t>
    </r>
    <r>
      <rPr>
        <sz val="9"/>
        <color theme="9" tint="-0.249977111117893"/>
        <rFont val="Calibri Light"/>
        <family val="2"/>
      </rPr>
      <t xml:space="preserve"> ; A</t>
    </r>
    <r>
      <rPr>
        <vertAlign val="subscript"/>
        <sz val="9"/>
        <color theme="9" tint="-0.249977111117893"/>
        <rFont val="Calibri Light"/>
        <family val="2"/>
      </rPr>
      <t>g,x</t>
    </r>
  </si>
  <si>
    <r>
      <t>U</t>
    </r>
    <r>
      <rPr>
        <vertAlign val="subscript"/>
        <sz val="11"/>
        <color theme="9" tint="-0.249977111117893"/>
        <rFont val="Calibri Light"/>
        <family val="2"/>
      </rPr>
      <t>f,y</t>
    </r>
    <r>
      <rPr>
        <sz val="11"/>
        <color theme="9" tint="-0.249977111117893"/>
        <rFont val="Calibri Light"/>
        <family val="2"/>
      </rPr>
      <t xml:space="preserve"> ; A</t>
    </r>
    <r>
      <rPr>
        <vertAlign val="subscript"/>
        <sz val="11"/>
        <color theme="9" tint="-0.249977111117893"/>
        <rFont val="Calibri Light"/>
        <family val="2"/>
      </rPr>
      <t>f,y</t>
    </r>
  </si>
  <si>
    <t>[mm]</t>
  </si>
  <si>
    <r>
      <t>b</t>
    </r>
    <r>
      <rPr>
        <vertAlign val="subscript"/>
        <sz val="11"/>
        <color theme="9" tint="-0.249977111117893"/>
        <rFont val="Calibri Light"/>
        <family val="2"/>
      </rPr>
      <t>g,x</t>
    </r>
  </si>
  <si>
    <r>
      <t>b</t>
    </r>
    <r>
      <rPr>
        <vertAlign val="subscript"/>
        <sz val="11"/>
        <color theme="9" tint="-0.249977111117893"/>
        <rFont val="Calibri Light"/>
        <family val="2"/>
      </rPr>
      <t>f,y</t>
    </r>
  </si>
  <si>
    <t>y</t>
  </si>
  <si>
    <t>[-]</t>
  </si>
  <si>
    <r>
      <t>U</t>
    </r>
    <r>
      <rPr>
        <vertAlign val="subscript"/>
        <sz val="10"/>
        <color theme="1"/>
        <rFont val="Calibri Light"/>
        <family val="2"/>
      </rPr>
      <t>f,y</t>
    </r>
    <r>
      <rPr>
        <sz val="10"/>
        <color theme="1"/>
        <rFont val="Calibri Light"/>
        <family val="2"/>
      </rPr>
      <t xml:space="preserve"> x A</t>
    </r>
    <r>
      <rPr>
        <vertAlign val="subscript"/>
        <sz val="10"/>
        <color theme="1"/>
        <rFont val="Calibri Light"/>
        <family val="2"/>
      </rPr>
      <t>f,y</t>
    </r>
  </si>
  <si>
    <r>
      <t>b</t>
    </r>
    <r>
      <rPr>
        <vertAlign val="subscript"/>
        <sz val="10"/>
        <color theme="1"/>
        <rFont val="Calibri Light"/>
        <family val="2"/>
      </rPr>
      <t>g,y</t>
    </r>
  </si>
  <si>
    <r>
      <t>U</t>
    </r>
    <r>
      <rPr>
        <vertAlign val="subscript"/>
        <sz val="10"/>
        <color theme="1"/>
        <rFont val="Calibri Light"/>
        <family val="2"/>
      </rPr>
      <t>g,y</t>
    </r>
    <r>
      <rPr>
        <sz val="10"/>
        <color theme="1"/>
        <rFont val="Calibri Light"/>
        <family val="2"/>
      </rPr>
      <t xml:space="preserve"> x A</t>
    </r>
    <r>
      <rPr>
        <vertAlign val="subscript"/>
        <sz val="10"/>
        <color theme="1"/>
        <rFont val="Calibri Light"/>
        <family val="2"/>
      </rPr>
      <t>g,y</t>
    </r>
  </si>
  <si>
    <r>
      <t>h</t>
    </r>
    <r>
      <rPr>
        <vertAlign val="subscript"/>
        <sz val="11"/>
        <color theme="1"/>
        <rFont val="Calibri Light"/>
        <family val="2"/>
      </rPr>
      <t>r</t>
    </r>
    <r>
      <rPr>
        <sz val="11"/>
        <color theme="1"/>
        <rFont val="Calibri Light"/>
        <family val="2"/>
      </rPr>
      <t xml:space="preserve"> =</t>
    </r>
  </si>
  <si>
    <t>Hoogte excl. verluchting</t>
  </si>
  <si>
    <t>Hoogte incl. verluchting (vereenv.)</t>
  </si>
  <si>
    <t>aantal glasplaten:</t>
  </si>
  <si>
    <t>[W/mmK]</t>
  </si>
  <si>
    <t>[W/K]</t>
  </si>
  <si>
    <t>Ar =</t>
  </si>
  <si>
    <t>[m]</t>
  </si>
  <si>
    <t>m</t>
  </si>
  <si>
    <t>2.1</t>
  </si>
  <si>
    <t>2.2</t>
  </si>
  <si>
    <t>x</t>
  </si>
  <si>
    <r>
      <t>U</t>
    </r>
    <r>
      <rPr>
        <vertAlign val="subscript"/>
        <sz val="10"/>
        <color theme="1"/>
        <rFont val="Calibri Light"/>
        <family val="2"/>
      </rPr>
      <t>f,x</t>
    </r>
  </si>
  <si>
    <r>
      <t>b</t>
    </r>
    <r>
      <rPr>
        <vertAlign val="subscript"/>
        <sz val="10"/>
        <color theme="1"/>
        <rFont val="Calibri Light"/>
        <family val="2"/>
      </rPr>
      <t>f,x</t>
    </r>
  </si>
  <si>
    <r>
      <t>h</t>
    </r>
    <r>
      <rPr>
        <vertAlign val="subscript"/>
        <sz val="11"/>
        <color theme="1"/>
        <rFont val="Calibri Light"/>
        <family val="2"/>
      </rPr>
      <t>r</t>
    </r>
  </si>
  <si>
    <t>verschil =</t>
  </si>
  <si>
    <t>ja</t>
  </si>
  <si>
    <t>neen</t>
  </si>
  <si>
    <r>
      <t>U</t>
    </r>
    <r>
      <rPr>
        <vertAlign val="subscript"/>
        <sz val="11"/>
        <color theme="1"/>
        <rFont val="Calibri Light"/>
        <family val="2"/>
      </rPr>
      <t>g =</t>
    </r>
  </si>
  <si>
    <r>
      <rPr>
        <sz val="11"/>
        <color theme="1"/>
        <rFont val="Symbol"/>
        <family val="1"/>
        <charset val="2"/>
      </rPr>
      <t>y</t>
    </r>
    <r>
      <rPr>
        <vertAlign val="subscript"/>
        <sz val="11"/>
        <color theme="1"/>
        <rFont val="Calibri Light"/>
        <family val="2"/>
      </rPr>
      <t>g =</t>
    </r>
  </si>
  <si>
    <r>
      <t>U</t>
    </r>
    <r>
      <rPr>
        <vertAlign val="subscript"/>
        <sz val="11"/>
        <color theme="1"/>
        <rFont val="Calibri Light"/>
        <family val="2"/>
      </rPr>
      <t>w</t>
    </r>
    <r>
      <rPr>
        <sz val="11"/>
        <color theme="1"/>
        <rFont val="Calibri Light"/>
        <family val="2"/>
      </rPr>
      <t xml:space="preserve"> =</t>
    </r>
  </si>
  <si>
    <r>
      <t>B</t>
    </r>
    <r>
      <rPr>
        <vertAlign val="subscript"/>
        <sz val="11"/>
        <color theme="1"/>
        <rFont val="Calibri Light"/>
        <family val="2"/>
      </rPr>
      <t>w</t>
    </r>
    <r>
      <rPr>
        <sz val="11"/>
        <color theme="1"/>
        <rFont val="Calibri Light"/>
        <family val="2"/>
      </rPr>
      <t xml:space="preserve"> =</t>
    </r>
  </si>
  <si>
    <r>
      <t>H</t>
    </r>
    <r>
      <rPr>
        <vertAlign val="subscript"/>
        <sz val="11"/>
        <color theme="1"/>
        <rFont val="Calibri Light"/>
        <family val="2"/>
      </rPr>
      <t>w</t>
    </r>
    <r>
      <rPr>
        <sz val="11"/>
        <color theme="1"/>
        <rFont val="Calibri Light"/>
        <family val="2"/>
      </rPr>
      <t xml:space="preserve"> =</t>
    </r>
  </si>
  <si>
    <r>
      <rPr>
        <sz val="11"/>
        <color theme="1"/>
        <rFont val="Calibri Light"/>
        <family val="2"/>
      </rPr>
      <t>L</t>
    </r>
    <r>
      <rPr>
        <vertAlign val="subscript"/>
        <sz val="11"/>
        <color theme="1"/>
        <rFont val="Calibri Light"/>
        <family val="2"/>
      </rPr>
      <t>r1</t>
    </r>
  </si>
  <si>
    <r>
      <rPr>
        <sz val="11"/>
        <color theme="1"/>
        <rFont val="Calibri Light"/>
        <family val="2"/>
      </rPr>
      <t>L</t>
    </r>
    <r>
      <rPr>
        <vertAlign val="subscript"/>
        <sz val="11"/>
        <color theme="1"/>
        <rFont val="Calibri Light"/>
        <family val="2"/>
      </rPr>
      <t>r2</t>
    </r>
  </si>
  <si>
    <r>
      <rPr>
        <sz val="10"/>
        <color theme="1"/>
        <rFont val="Calibri Light"/>
        <family val="2"/>
      </rPr>
      <t>L</t>
    </r>
    <r>
      <rPr>
        <vertAlign val="subscript"/>
        <sz val="10"/>
        <color theme="1"/>
        <rFont val="Calibri Light"/>
        <family val="2"/>
      </rPr>
      <t>r4</t>
    </r>
  </si>
  <si>
    <r>
      <rPr>
        <sz val="11"/>
        <color theme="1"/>
        <rFont val="Calibri Light"/>
        <family val="2"/>
      </rPr>
      <t>L</t>
    </r>
    <r>
      <rPr>
        <vertAlign val="subscript"/>
        <sz val="11"/>
        <color theme="1"/>
        <rFont val="Calibri Light"/>
        <family val="2"/>
      </rPr>
      <t>r3</t>
    </r>
  </si>
  <si>
    <t xml:space="preserve">Selon la réglementation PEB belge, l’aérateur fait partie de la fenêtre dans laquelle ou sur laquelle il est monté.  Les aérateurs doivent donc être inclus dans le calcul de la valeur Uw de la fenêtre.  Les rapporteurs PEB reçoivent souvent des notes de calcul thermique de fenêtres dans lesquelles les aérateurs ne sont pas repris.  Cette feuille de calcul est une aide pour calculer ultérieurement et simplement les aérateurs dans les valeurs Uw de la fenêtre. </t>
  </si>
  <si>
    <t>Adresse:</t>
  </si>
  <si>
    <t>Référence:</t>
  </si>
  <si>
    <t>pièce d' epreuve:</t>
  </si>
  <si>
    <t>fenêtre sans aérateur:</t>
  </si>
  <si>
    <t>Hauteur de la fenêtre:</t>
  </si>
  <si>
    <t>Largeur de la fenêtre:</t>
  </si>
  <si>
    <t>Coefficient de transmission thermique de la fenêtre:</t>
  </si>
  <si>
    <t>Le coefficient de transmission thermique du vitrage:</t>
  </si>
  <si>
    <t>Le coefficient de transmission thermique linéaire                                                                 pour les jonctions entre les profilés et les vitrages:</t>
  </si>
  <si>
    <t>fenêtre avec aérateur:</t>
  </si>
  <si>
    <t>Aérateur:</t>
  </si>
  <si>
    <t>Longueur aérateur 1</t>
  </si>
  <si>
    <t>Longueur aérateur 2</t>
  </si>
  <si>
    <t>Longueur aérateur 3</t>
  </si>
  <si>
    <t>Longueur aérateur 4</t>
  </si>
  <si>
    <r>
      <t>U</t>
    </r>
    <r>
      <rPr>
        <b/>
        <vertAlign val="subscript"/>
        <sz val="11"/>
        <color theme="1"/>
        <rFont val="Calibri Light"/>
        <family val="2"/>
      </rPr>
      <t>w,incl. Aérateur</t>
    </r>
  </si>
  <si>
    <r>
      <rPr>
        <vertAlign val="superscript"/>
        <sz val="8"/>
        <color theme="1"/>
        <rFont val="Calibri Light"/>
        <family val="2"/>
      </rPr>
      <t>(2)</t>
    </r>
    <r>
      <rPr>
        <sz val="8"/>
        <color theme="1"/>
        <rFont val="Calibri Light"/>
        <family val="2"/>
      </rPr>
      <t xml:space="preserve"> L'outil concerné est purement informatif. Renson ne peut pas être tenu responsable d'erreurs éventuelles dans les calculs.</t>
    </r>
  </si>
  <si>
    <r>
      <t>Calculer la valeur U</t>
    </r>
    <r>
      <rPr>
        <b/>
        <u/>
        <vertAlign val="subscript"/>
        <sz val="20"/>
        <color theme="1"/>
        <rFont val="Calibri Light"/>
        <family val="2"/>
      </rPr>
      <t>w</t>
    </r>
    <r>
      <rPr>
        <b/>
        <u/>
        <sz val="20"/>
        <color theme="1"/>
        <rFont val="Calibri Light"/>
        <family val="2"/>
      </rPr>
      <t xml:space="preserve"> de la fenêtre avec aérateur inclus</t>
    </r>
  </si>
  <si>
    <t>Calculer la valeur Uw de la fenêtre avec aérateur inclus</t>
  </si>
  <si>
    <t>Hauteur du fenêtre incluant l' aérateur:</t>
  </si>
  <si>
    <t>Le coefficient de transmission thermique linéaire pour les jonctions entre les profilés et les vitrages:</t>
  </si>
  <si>
    <t xml:space="preserve">Les dimensions et les valeurs U des différents profils de fenêtres et des panneaux vitrés sont connues : </t>
  </si>
  <si>
    <r>
      <rPr>
        <vertAlign val="superscript"/>
        <sz val="8"/>
        <color theme="1"/>
        <rFont val="Calibri Light"/>
        <family val="2"/>
      </rPr>
      <t>(3)</t>
    </r>
    <r>
      <rPr>
        <sz val="8"/>
        <color theme="1"/>
        <rFont val="Calibri Light"/>
        <family val="2"/>
      </rPr>
      <t xml:space="preserve"> Simplification : comme valeur sûre, la surface de l’aérateur remplace une partie de la surface de la ‘fenêtre sans aérateur’ dont la valeur U = min (U</t>
    </r>
    <r>
      <rPr>
        <vertAlign val="subscript"/>
        <sz val="8"/>
        <color theme="1"/>
        <rFont val="Calibri Light"/>
        <family val="2"/>
      </rPr>
      <t>g</t>
    </r>
    <r>
      <rPr>
        <sz val="8"/>
        <color theme="1"/>
        <rFont val="Calibri Light"/>
        <family val="2"/>
      </rPr>
      <t xml:space="preserve"> et U</t>
    </r>
    <r>
      <rPr>
        <vertAlign val="subscript"/>
        <sz val="8"/>
        <color theme="1"/>
        <rFont val="Calibri Light"/>
        <family val="2"/>
      </rPr>
      <t>w</t>
    </r>
    <r>
      <rPr>
        <sz val="8"/>
        <color theme="1"/>
        <rFont val="Calibri Light"/>
        <family val="2"/>
      </rPr>
      <t>)</t>
    </r>
  </si>
  <si>
    <t>Profils raccourcis</t>
  </si>
  <si>
    <t>Déduction de vitrage:</t>
  </si>
  <si>
    <r>
      <t xml:space="preserve">Erreur: </t>
    </r>
    <r>
      <rPr>
        <i/>
        <sz val="9"/>
        <color rgb="FFFF0000"/>
        <rFont val="Symbol"/>
        <family val="1"/>
        <charset val="2"/>
      </rPr>
      <t>S</t>
    </r>
    <r>
      <rPr>
        <i/>
        <sz val="9"/>
        <color rgb="FFFF0000"/>
        <rFont val="Calibri Light"/>
        <family val="2"/>
        <charset val="2"/>
      </rPr>
      <t xml:space="preserve"> b</t>
    </r>
    <r>
      <rPr>
        <i/>
        <vertAlign val="subscript"/>
        <sz val="9"/>
        <color rgb="FFFF0000"/>
        <rFont val="Calibri Light"/>
        <family val="2"/>
        <charset val="2"/>
      </rPr>
      <t>f,x</t>
    </r>
    <r>
      <rPr>
        <i/>
        <sz val="9"/>
        <color rgb="FFFF0000"/>
        <rFont val="Calibri Light"/>
        <family val="2"/>
        <charset val="2"/>
      </rPr>
      <t xml:space="preserve"> + </t>
    </r>
    <r>
      <rPr>
        <i/>
        <sz val="9"/>
        <color rgb="FFFF0000"/>
        <rFont val="Symbol"/>
        <family val="1"/>
        <charset val="2"/>
      </rPr>
      <t>S</t>
    </r>
    <r>
      <rPr>
        <i/>
        <sz val="9"/>
        <color rgb="FFFF0000"/>
        <rFont val="Calibri Light"/>
        <family val="2"/>
        <charset val="2"/>
      </rPr>
      <t>b</t>
    </r>
    <r>
      <rPr>
        <i/>
        <vertAlign val="subscript"/>
        <sz val="9"/>
        <color rgb="FFFF0000"/>
        <rFont val="Calibri Light"/>
        <family val="2"/>
      </rPr>
      <t>g</t>
    </r>
    <r>
      <rPr>
        <i/>
        <vertAlign val="subscript"/>
        <sz val="9"/>
        <color rgb="FFFF0000"/>
        <rFont val="Calibri Light"/>
        <family val="2"/>
        <charset val="2"/>
      </rPr>
      <t xml:space="preserve">,y </t>
    </r>
    <r>
      <rPr>
        <i/>
        <sz val="9"/>
        <color rgb="FFFF0000"/>
        <rFont val="Calibri Light"/>
        <family val="2"/>
      </rPr>
      <t>doit être égal à B</t>
    </r>
    <r>
      <rPr>
        <i/>
        <vertAlign val="subscript"/>
        <sz val="9"/>
        <color rgb="FFFF0000"/>
        <rFont val="Calibri Light"/>
        <family val="2"/>
      </rPr>
      <t>w</t>
    </r>
  </si>
  <si>
    <t>adg</t>
  </si>
  <si>
    <t>Raam 030</t>
  </si>
  <si>
    <t>note de calcule menuisier</t>
  </si>
  <si>
    <t>note de calcul menuisier</t>
  </si>
  <si>
    <t xml:space="preserve">POSSIBILITÉ 1                                                  exemple rempli                                                            </t>
  </si>
  <si>
    <t xml:space="preserve">POSSIBILITÉ 2                                                  exemple rempli                                                               </t>
  </si>
  <si>
    <t>= 2 W/m²K</t>
  </si>
  <si>
    <t xml:space="preserve">POSSIBILITÉ 3                                                 exemple rempli                                                               </t>
  </si>
  <si>
    <t>Longueur aérateur 5</t>
  </si>
  <si>
    <r>
      <rPr>
        <sz val="10"/>
        <color theme="1"/>
        <rFont val="Calibri Light"/>
        <family val="2"/>
      </rPr>
      <t>L</t>
    </r>
    <r>
      <rPr>
        <vertAlign val="subscript"/>
        <sz val="10"/>
        <color theme="1"/>
        <rFont val="Calibri Light"/>
        <family val="2"/>
      </rPr>
      <t>r5</t>
    </r>
    <r>
      <rPr>
        <sz val="11"/>
        <color theme="1"/>
        <rFont val="Calibri"/>
        <family val="2"/>
        <scheme val="minor"/>
      </rPr>
      <t/>
    </r>
  </si>
  <si>
    <t>Longueur aérateur 6</t>
  </si>
  <si>
    <r>
      <rPr>
        <sz val="10"/>
        <color theme="1"/>
        <rFont val="Calibri Light"/>
        <family val="2"/>
      </rPr>
      <t>L</t>
    </r>
    <r>
      <rPr>
        <vertAlign val="subscript"/>
        <sz val="10"/>
        <color theme="1"/>
        <rFont val="Calibri Light"/>
        <family val="2"/>
      </rPr>
      <t>r6</t>
    </r>
    <r>
      <rPr>
        <sz val="11"/>
        <color theme="1"/>
        <rFont val="Calibri"/>
        <family val="2"/>
        <scheme val="minor"/>
      </rPr>
      <t/>
    </r>
  </si>
  <si>
    <t>Invisivent UT</t>
  </si>
  <si>
    <t>Invisivent COMFORT Basic</t>
  </si>
  <si>
    <t>Invisivent AIR High</t>
  </si>
  <si>
    <t>Invisivent AIR Basic</t>
  </si>
  <si>
    <t>Invisivent COMFORT High</t>
  </si>
  <si>
    <t>Invisivent COMFORT Ultra</t>
  </si>
  <si>
    <r>
      <rPr>
        <vertAlign val="superscript"/>
        <sz val="8"/>
        <color theme="1"/>
        <rFont val="Calibri Light"/>
        <family val="2"/>
      </rPr>
      <t>(1)</t>
    </r>
    <r>
      <rPr>
        <sz val="8"/>
        <color theme="1"/>
        <rFont val="Calibri Light"/>
        <family val="2"/>
      </rPr>
      <t xml:space="preserve"> Conforme  NBN EN ISO 10077-1;</t>
    </r>
  </si>
  <si>
    <r>
      <rPr>
        <vertAlign val="superscript"/>
        <sz val="8"/>
        <color theme="1"/>
        <rFont val="Calibri Light"/>
        <family val="2"/>
      </rPr>
      <t xml:space="preserve">(1) </t>
    </r>
    <r>
      <rPr>
        <sz val="8"/>
        <color theme="1"/>
        <rFont val="Calibri Light"/>
        <family val="2"/>
      </rPr>
      <t>Conforme  NBN EN ISO 10077-1;</t>
    </r>
  </si>
  <si>
    <r>
      <rPr>
        <vertAlign val="superscript"/>
        <sz val="8"/>
        <color theme="1"/>
        <rFont val="Calibri Light"/>
        <family val="2"/>
      </rPr>
      <t xml:space="preserve">(1) </t>
    </r>
    <r>
      <rPr>
        <sz val="8"/>
        <color theme="1"/>
        <rFont val="Calibri Light"/>
        <family val="2"/>
      </rPr>
      <t xml:space="preserve"> NBN EN ISO 10077-1;</t>
    </r>
  </si>
  <si>
    <t>PRODUITS ARCHIVÉS</t>
  </si>
  <si>
    <t>--------------------------------------------------------------------------------------------------------</t>
  </si>
  <si>
    <t>Fixvent Mono AK EVO ULTRA Medium</t>
  </si>
  <si>
    <t>Fixvent Mono AK EVO ULTRA Large</t>
  </si>
  <si>
    <t>Fixvent Mono AK EVO ULTRA Xlarge</t>
  </si>
  <si>
    <t>Fixvent Mono AK EVO ULTRA XXlarge</t>
  </si>
  <si>
    <t>Fixvent Mono AK EVO EXTREME Medium</t>
  </si>
  <si>
    <t>Fixvent Mono AK EVO EXTREME XXlarge</t>
  </si>
  <si>
    <t>Fixvent Mono AK EVO EXTREME Xlarge</t>
  </si>
  <si>
    <t>Fixvent Mono AK EVO EXTREME Large</t>
  </si>
  <si>
    <t>Fixvent Mono UT EVO Medium</t>
  </si>
  <si>
    <t>Fixvent Mono UT EVO Large</t>
  </si>
  <si>
    <t>Fixvent Mono UT EVO Xlarge</t>
  </si>
  <si>
    <t>Fixvent Mono UT EVO XXlarge</t>
  </si>
  <si>
    <t>Fixvent Mono UT EVO Small</t>
  </si>
  <si>
    <t>Variavent (S)</t>
  </si>
  <si>
    <t>Variavent (M)</t>
  </si>
  <si>
    <t>Variavent (L)</t>
  </si>
  <si>
    <t>Variavent (XL)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</si>
</sst>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quot; mm&quot;"/>
    <numFmt numFmtId="165" formatCode="0.00&quot; W/m²K&quot;"/>
    <numFmt numFmtId="166" formatCode="0.000"/>
    <numFmt numFmtId="167" formatCode="0.000&quot; m&quot;"/>
  </numFmts>
  <fonts count="40">
    <font>
      <sz val="11"/>
      <color theme="1"/>
      <name val="Calibri"/>
      <family val="2"/>
      <scheme val="minor"/>
    </font>
    <font>
      <sz val="10"/>
      <name val="Arial"/>
      <family val="2"/>
    </font>
    <font>
      <sz val="10"/>
      <name val="Arial"/>
      <family val="2"/>
    </font>
    <font>
      <sz val="11"/>
      <color theme="1"/>
      <name val="Calibri"/>
      <family val="2"/>
    </font>
    <font>
      <sz val="9"/>
      <color theme="1"/>
      <name val="Calibri"/>
      <family val="2"/>
    </font>
    <font>
      <sz val="11"/>
      <color theme="1"/>
      <name val="Arial"/>
      <family val="2"/>
    </font>
    <font>
      <sz val="10"/>
      <color theme="1"/>
      <name val="Times New Roman"/>
      <family val="1"/>
    </font>
    <font>
      <sz val="9"/>
      <color rgb="FF000000"/>
      <name val="Calibri"/>
      <family val="2"/>
    </font>
    <font>
      <sz val="9"/>
      <color rgb="FF000000"/>
      <name val="Cambria"/>
      <family val="1"/>
    </font>
    <font>
      <sz val="9"/>
      <color theme="1"/>
      <name val="Cambria"/>
      <family val="1"/>
    </font>
    <font>
      <sz val="11"/>
      <color theme="1"/>
      <name val="Calibri Light"/>
      <family val="2"/>
    </font>
    <font>
      <vertAlign val="subscript"/>
      <sz val="11"/>
      <color theme="1"/>
      <name val="Calibri Light"/>
      <family val="2"/>
    </font>
    <font>
      <sz val="8"/>
      <color theme="1"/>
      <name val="Calibri Light"/>
      <family val="2"/>
    </font>
    <font>
      <vertAlign val="subscript"/>
      <sz val="8"/>
      <color theme="1"/>
      <name val="Calibri Light"/>
      <family val="2"/>
    </font>
    <font>
      <b/>
      <u/>
      <sz val="20"/>
      <color theme="1"/>
      <name val="Calibri Light"/>
      <family val="2"/>
    </font>
    <font>
      <b/>
      <u/>
      <sz val="11"/>
      <color theme="1"/>
      <name val="Calibri Light"/>
      <family val="2"/>
    </font>
    <font>
      <sz val="11"/>
      <color theme="1"/>
      <name val="Symbol"/>
      <family val="1"/>
      <charset val="2"/>
    </font>
    <font>
      <sz val="11"/>
      <color theme="1"/>
      <name val="Calibri Light"/>
      <family val="1"/>
      <charset val="2"/>
    </font>
    <font>
      <b/>
      <sz val="11"/>
      <color theme="1"/>
      <name val="Calibri Light"/>
      <family val="2"/>
    </font>
    <font>
      <b/>
      <vertAlign val="subscript"/>
      <sz val="11"/>
      <color theme="1"/>
      <name val="Calibri Light"/>
      <family val="2"/>
    </font>
    <font>
      <vertAlign val="superscript"/>
      <sz val="8"/>
      <color theme="1"/>
      <name val="Calibri Light"/>
      <family val="2"/>
    </font>
    <font>
      <sz val="9"/>
      <color indexed="81"/>
      <name val="Calibri Light"/>
      <family val="2"/>
    </font>
    <font>
      <sz val="10"/>
      <color theme="1"/>
      <name val="Calibri Light"/>
      <family val="2"/>
    </font>
    <font>
      <vertAlign val="subscript"/>
      <sz val="10"/>
      <color theme="1"/>
      <name val="Calibri Light"/>
      <family val="2"/>
    </font>
    <font>
      <sz val="11"/>
      <color theme="9" tint="-0.249977111117893"/>
      <name val="Calibri Light"/>
      <family val="2"/>
    </font>
    <font>
      <vertAlign val="subscript"/>
      <sz val="9"/>
      <color theme="9" tint="-0.249977111117893"/>
      <name val="Calibri Light"/>
      <family val="2"/>
    </font>
    <font>
      <sz val="9"/>
      <color theme="9" tint="-0.249977111117893"/>
      <name val="Calibri Light"/>
      <family val="2"/>
    </font>
    <font>
      <vertAlign val="subscript"/>
      <sz val="11"/>
      <color theme="9" tint="-0.249977111117893"/>
      <name val="Calibri Light"/>
      <family val="2"/>
    </font>
    <font>
      <b/>
      <i/>
      <u/>
      <sz val="10"/>
      <color theme="1"/>
      <name val="Calibri Light"/>
      <family val="2"/>
    </font>
    <font>
      <sz val="9"/>
      <color rgb="FFFF0000"/>
      <name val="Calibri Light"/>
      <family val="2"/>
    </font>
    <font>
      <i/>
      <sz val="11"/>
      <color rgb="FFFF0000"/>
      <name val="Calibri Light"/>
      <family val="2"/>
    </font>
    <font>
      <i/>
      <sz val="9"/>
      <color rgb="FFFF0000"/>
      <name val="Calibri Light"/>
      <family val="2"/>
    </font>
    <font>
      <i/>
      <sz val="9"/>
      <color rgb="FFFF0000"/>
      <name val="Calibri Light"/>
      <family val="1"/>
      <charset val="2"/>
    </font>
    <font>
      <i/>
      <sz val="9"/>
      <color rgb="FFFF0000"/>
      <name val="Symbol"/>
      <family val="1"/>
      <charset val="2"/>
    </font>
    <font>
      <i/>
      <sz val="9"/>
      <color rgb="FFFF0000"/>
      <name val="Calibri Light"/>
      <family val="2"/>
      <charset val="2"/>
    </font>
    <font>
      <i/>
      <vertAlign val="subscript"/>
      <sz val="9"/>
      <color rgb="FFFF0000"/>
      <name val="Calibri Light"/>
      <family val="2"/>
      <charset val="2"/>
    </font>
    <font>
      <i/>
      <vertAlign val="subscript"/>
      <sz val="9"/>
      <color rgb="FFFF0000"/>
      <name val="Calibri Light"/>
      <family val="2"/>
    </font>
    <font>
      <sz val="9"/>
      <color indexed="81"/>
      <name val="Tahoma"/>
      <family val="2"/>
    </font>
    <font>
      <b/>
      <u/>
      <vertAlign val="subscript"/>
      <sz val="20"/>
      <color theme="1"/>
      <name val="Calibri Light"/>
      <family val="2"/>
    </font>
    <font>
      <sz val="24"/>
      <color theme="1"/>
      <name val="Calibri Light"/>
      <family val="2"/>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8" tint="0.79998168889431442"/>
        <bgColor indexed="64"/>
      </patternFill>
    </fill>
    <fill>
      <patternFill patternType="solid">
        <fgColor theme="6" tint="0.79998168889431442"/>
        <bgColor indexed="64"/>
      </patternFill>
    </fill>
    <fill>
      <patternFill patternType="lightUp">
        <fgColor theme="9" tint="0.59996337778862885"/>
        <bgColor auto="1"/>
      </patternFill>
    </fill>
    <fill>
      <patternFill patternType="lightUp">
        <fgColor theme="9" tint="0.39994506668294322"/>
        <bgColor auto="1"/>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bottom style="thin">
        <color indexed="64"/>
      </bottom>
      <diagonal/>
    </border>
    <border>
      <left/>
      <right/>
      <top style="dotted">
        <color theme="9" tint="-0.24994659260841701"/>
      </top>
      <bottom style="dotted">
        <color theme="9" tint="-0.24994659260841701"/>
      </bottom>
      <diagonal/>
    </border>
    <border>
      <left style="thick">
        <color theme="9" tint="-0.24994659260841701"/>
      </left>
      <right style="thick">
        <color theme="9" tint="-0.24994659260841701"/>
      </right>
      <top style="thick">
        <color theme="9" tint="-0.24994659260841701"/>
      </top>
      <bottom style="thick">
        <color theme="9" tint="-0.24994659260841701"/>
      </bottom>
      <diagonal/>
    </border>
    <border>
      <left style="thick">
        <color theme="9" tint="-0.24994659260841701"/>
      </left>
      <right/>
      <top style="thick">
        <color theme="9" tint="-0.24994659260841701"/>
      </top>
      <bottom style="thick">
        <color theme="9" tint="-0.24994659260841701"/>
      </bottom>
      <diagonal/>
    </border>
    <border>
      <left/>
      <right/>
      <top style="thick">
        <color theme="9" tint="-0.24994659260841701"/>
      </top>
      <bottom style="thick">
        <color theme="9" tint="-0.24994659260841701"/>
      </bottom>
      <diagonal/>
    </border>
    <border>
      <left/>
      <right style="thick">
        <color theme="9" tint="-0.24994659260841701"/>
      </right>
      <top style="thick">
        <color theme="9" tint="-0.24994659260841701"/>
      </top>
      <bottom style="thick">
        <color theme="9" tint="-0.24994659260841701"/>
      </bottom>
      <diagonal/>
    </border>
    <border>
      <left/>
      <right/>
      <top style="thin">
        <color indexed="64"/>
      </top>
      <bottom/>
      <diagonal/>
    </border>
    <border>
      <left/>
      <right/>
      <top style="thin">
        <color theme="9" tint="-0.249977111117893"/>
      </top>
      <bottom/>
      <diagonal/>
    </border>
    <border>
      <left/>
      <right/>
      <top/>
      <bottom style="thin">
        <color theme="9" tint="-0.249977111117893"/>
      </bottom>
      <diagonal/>
    </border>
    <border>
      <left/>
      <right/>
      <top/>
      <bottom style="thin">
        <color theme="9" tint="-0.2499465926084170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xf numFmtId="0" fontId="1" fillId="0" borderId="0"/>
    <xf numFmtId="9" fontId="2" fillId="0" borderId="0" applyFont="0" applyFill="0" applyBorder="0" applyAlignment="0" applyProtection="0"/>
    <xf numFmtId="0" fontId="2" fillId="0" borderId="0"/>
    <xf numFmtId="0" fontId="2" fillId="0" borderId="0"/>
    <xf numFmtId="9" fontId="1" fillId="0" borderId="0" applyFont="0" applyFill="0" applyBorder="0" applyAlignment="0" applyProtection="0"/>
    <xf numFmtId="0" fontId="1" fillId="0" borderId="0"/>
    <xf numFmtId="0" fontId="1" fillId="0" borderId="0"/>
  </cellStyleXfs>
  <cellXfs count="177">
    <xf numFmtId="0" fontId="0" fillId="0" borderId="0" xfId="0"/>
    <xf numFmtId="0" fontId="0" fillId="0" borderId="0" xfId="0" applyFill="1"/>
    <xf numFmtId="0" fontId="0" fillId="0" borderId="0" xfId="0"/>
    <xf numFmtId="0" fontId="3" fillId="0" borderId="0" xfId="0" applyFont="1" applyFill="1" applyBorder="1" applyAlignment="1">
      <alignment horizontal="right" vertical="center" wrapText="1"/>
    </xf>
    <xf numFmtId="0" fontId="5" fillId="0" borderId="0" xfId="0" applyFont="1" applyFill="1" applyAlignment="1">
      <alignment vertical="center" wrapText="1"/>
    </xf>
    <xf numFmtId="0" fontId="3" fillId="0" borderId="0" xfId="0" applyFont="1" applyFill="1" applyBorder="1" applyAlignment="1">
      <alignment horizontal="center" vertical="center" wrapText="1"/>
    </xf>
    <xf numFmtId="0" fontId="6" fillId="0" borderId="0" xfId="0" applyFont="1" applyFill="1" applyAlignment="1">
      <alignment vertical="center" wrapText="1"/>
    </xf>
    <xf numFmtId="2" fontId="0" fillId="0" borderId="0" xfId="0" applyNumberFormat="1" applyFill="1"/>
    <xf numFmtId="0" fontId="0" fillId="0" borderId="0" xfId="0" applyAlignment="1">
      <alignment vertical="center"/>
    </xf>
    <xf numFmtId="0" fontId="0" fillId="0" borderId="6" xfId="0" applyBorder="1"/>
    <xf numFmtId="0" fontId="7" fillId="0" borderId="6" xfId="0" applyFont="1" applyFill="1" applyBorder="1" applyAlignment="1">
      <alignment vertical="center" wrapText="1"/>
    </xf>
    <xf numFmtId="0" fontId="4" fillId="0" borderId="6" xfId="0" applyFont="1" applyFill="1" applyBorder="1" applyAlignment="1">
      <alignment horizontal="center" vertical="center" wrapText="1"/>
    </xf>
    <xf numFmtId="0" fontId="8" fillId="0" borderId="6" xfId="0" applyFont="1" applyFill="1" applyBorder="1" applyAlignment="1">
      <alignment vertical="center" wrapText="1"/>
    </xf>
    <xf numFmtId="0" fontId="7" fillId="0" borderId="6" xfId="0" applyFont="1" applyFill="1" applyBorder="1" applyAlignment="1">
      <alignment horizontal="center" vertical="center" wrapText="1"/>
    </xf>
    <xf numFmtId="0" fontId="8" fillId="3" borderId="6" xfId="0" applyFont="1" applyFill="1" applyBorder="1" applyAlignment="1">
      <alignment vertical="center" wrapText="1"/>
    </xf>
    <xf numFmtId="0" fontId="7" fillId="3" borderId="6" xfId="0" applyFont="1" applyFill="1" applyBorder="1" applyAlignment="1">
      <alignment horizontal="center" vertical="center" wrapText="1"/>
    </xf>
    <xf numFmtId="0" fontId="9" fillId="3" borderId="6" xfId="0" applyFont="1" applyFill="1" applyBorder="1" applyAlignment="1">
      <alignment vertical="center" wrapText="1"/>
    </xf>
    <xf numFmtId="0" fontId="4" fillId="3" borderId="6" xfId="0" applyFont="1" applyFill="1" applyBorder="1" applyAlignment="1">
      <alignment horizontal="center" vertical="center" wrapText="1"/>
    </xf>
    <xf numFmtId="0" fontId="10" fillId="0" borderId="0" xfId="0" applyFont="1" applyAlignment="1" applyProtection="1">
      <alignment vertical="center" wrapText="1"/>
      <protection hidden="1"/>
    </xf>
    <xf numFmtId="0" fontId="10" fillId="0" borderId="0" xfId="0" applyFont="1" applyAlignment="1" applyProtection="1">
      <alignment vertical="center"/>
      <protection hidden="1"/>
    </xf>
    <xf numFmtId="0" fontId="15" fillId="0" borderId="0" xfId="0" applyFont="1" applyAlignment="1" applyProtection="1">
      <alignment vertical="center"/>
      <protection hidden="1"/>
    </xf>
    <xf numFmtId="0" fontId="10" fillId="0" borderId="0" xfId="0" applyFont="1" applyBorder="1" applyAlignment="1" applyProtection="1">
      <alignment vertical="center"/>
      <protection hidden="1"/>
    </xf>
    <xf numFmtId="0" fontId="10" fillId="0" borderId="6" xfId="0" applyFont="1" applyBorder="1" applyAlignment="1" applyProtection="1">
      <alignment vertical="center"/>
      <protection hidden="1"/>
    </xf>
    <xf numFmtId="2" fontId="10" fillId="0" borderId="0" xfId="0" applyNumberFormat="1" applyFont="1" applyBorder="1" applyAlignment="1" applyProtection="1">
      <alignment vertical="center"/>
      <protection hidden="1"/>
    </xf>
    <xf numFmtId="2" fontId="10" fillId="0" borderId="6" xfId="0" applyNumberFormat="1" applyFont="1" applyBorder="1" applyAlignment="1" applyProtection="1">
      <alignment horizontal="center" vertical="center"/>
      <protection hidden="1"/>
    </xf>
    <xf numFmtId="0" fontId="10" fillId="0" borderId="0" xfId="0" applyFont="1" applyAlignment="1" applyProtection="1">
      <alignment vertical="center"/>
      <protection locked="0"/>
    </xf>
    <xf numFmtId="0" fontId="10" fillId="0" borderId="0" xfId="0" applyFont="1" applyAlignment="1" applyProtection="1">
      <alignment horizontal="left" vertical="center" indent="1"/>
      <protection hidden="1"/>
    </xf>
    <xf numFmtId="0" fontId="10" fillId="0" borderId="0" xfId="0" applyFont="1" applyFill="1" applyBorder="1" applyAlignment="1" applyProtection="1">
      <alignment horizontal="right" vertical="center"/>
      <protection hidden="1"/>
    </xf>
    <xf numFmtId="0" fontId="10" fillId="0" borderId="13" xfId="0" applyFont="1" applyBorder="1" applyAlignment="1" applyProtection="1">
      <alignment vertical="center"/>
      <protection hidden="1"/>
    </xf>
    <xf numFmtId="0" fontId="10" fillId="0" borderId="6" xfId="0" applyFont="1" applyBorder="1" applyAlignment="1" applyProtection="1">
      <alignment horizontal="left" vertical="center"/>
      <protection hidden="1"/>
    </xf>
    <xf numFmtId="0" fontId="10" fillId="0" borderId="6" xfId="0" applyFont="1" applyBorder="1" applyAlignment="1" applyProtection="1">
      <alignment horizontal="center" vertical="center"/>
      <protection hidden="1"/>
    </xf>
    <xf numFmtId="0" fontId="10" fillId="0" borderId="6" xfId="0" applyFont="1" applyBorder="1" applyAlignment="1" applyProtection="1">
      <alignment horizontal="right" vertical="center"/>
      <protection hidden="1"/>
    </xf>
    <xf numFmtId="0" fontId="10" fillId="0" borderId="0" xfId="0" applyFont="1" applyAlignment="1" applyProtection="1">
      <alignment horizontal="center" vertical="center"/>
      <protection hidden="1"/>
    </xf>
    <xf numFmtId="0" fontId="10" fillId="6" borderId="14" xfId="0" applyFont="1" applyFill="1" applyBorder="1" applyAlignment="1" applyProtection="1">
      <alignment vertical="center"/>
      <protection hidden="1"/>
    </xf>
    <xf numFmtId="0" fontId="24" fillId="6" borderId="14" xfId="0" applyFont="1" applyFill="1" applyBorder="1" applyAlignment="1" applyProtection="1">
      <alignment horizontal="right" vertical="center"/>
      <protection hidden="1"/>
    </xf>
    <xf numFmtId="0" fontId="10" fillId="7" borderId="15" xfId="0" applyFont="1" applyFill="1" applyBorder="1" applyAlignment="1" applyProtection="1">
      <alignment vertical="center"/>
      <protection hidden="1"/>
    </xf>
    <xf numFmtId="0" fontId="10" fillId="0" borderId="19" xfId="0" applyFont="1" applyBorder="1" applyAlignment="1" applyProtection="1">
      <alignment vertical="center"/>
      <protection hidden="1"/>
    </xf>
    <xf numFmtId="0" fontId="10" fillId="0" borderId="21" xfId="0" applyFont="1" applyBorder="1" applyAlignment="1" applyProtection="1">
      <alignment vertical="center"/>
      <protection hidden="1"/>
    </xf>
    <xf numFmtId="0" fontId="10" fillId="0" borderId="22" xfId="0" applyFont="1" applyBorder="1" applyAlignment="1" applyProtection="1">
      <alignment vertical="center"/>
      <protection hidden="1"/>
    </xf>
    <xf numFmtId="0" fontId="28" fillId="0" borderId="0" xfId="0" applyFont="1" applyAlignment="1" applyProtection="1">
      <alignment vertical="center"/>
      <protection hidden="1"/>
    </xf>
    <xf numFmtId="0" fontId="10" fillId="0" borderId="0" xfId="0" applyFont="1" applyAlignment="1" applyProtection="1">
      <alignment horizontal="right" vertical="center"/>
      <protection hidden="1"/>
    </xf>
    <xf numFmtId="0" fontId="10" fillId="0" borderId="0" xfId="0" applyFont="1" applyAlignment="1" applyProtection="1">
      <alignment vertical="center" shrinkToFit="1"/>
      <protection hidden="1"/>
    </xf>
    <xf numFmtId="0" fontId="10" fillId="0" borderId="0" xfId="0" applyFont="1" applyBorder="1" applyAlignment="1" applyProtection="1">
      <alignment vertical="center" shrinkToFit="1"/>
      <protection hidden="1"/>
    </xf>
    <xf numFmtId="0" fontId="10" fillId="0" borderId="0" xfId="0" applyFont="1" applyAlignment="1" applyProtection="1">
      <alignment horizontal="right" vertical="center" indent="1"/>
      <protection hidden="1"/>
    </xf>
    <xf numFmtId="0" fontId="10" fillId="0" borderId="1" xfId="0" applyFont="1" applyBorder="1" applyAlignment="1" applyProtection="1">
      <alignment vertical="center"/>
      <protection hidden="1"/>
    </xf>
    <xf numFmtId="0" fontId="10" fillId="0" borderId="2" xfId="0" applyFont="1" applyBorder="1" applyAlignment="1" applyProtection="1">
      <alignment horizontal="right" vertical="center"/>
      <protection hidden="1"/>
    </xf>
    <xf numFmtId="0" fontId="10" fillId="0" borderId="2" xfId="0" applyFont="1" applyBorder="1" applyAlignment="1" applyProtection="1">
      <alignment vertical="center"/>
      <protection hidden="1"/>
    </xf>
    <xf numFmtId="165" fontId="10" fillId="0" borderId="3" xfId="0" applyNumberFormat="1" applyFont="1" applyBorder="1" applyAlignment="1" applyProtection="1">
      <alignment vertical="center"/>
      <protection hidden="1"/>
    </xf>
    <xf numFmtId="0" fontId="10" fillId="0" borderId="25" xfId="0" applyFont="1" applyBorder="1" applyAlignment="1" applyProtection="1">
      <alignment horizontal="left" vertical="center"/>
      <protection hidden="1"/>
    </xf>
    <xf numFmtId="0" fontId="10" fillId="0" borderId="19" xfId="0" applyFont="1" applyBorder="1" applyAlignment="1" applyProtection="1">
      <alignment horizontal="left" vertical="center"/>
      <protection hidden="1"/>
    </xf>
    <xf numFmtId="0" fontId="10" fillId="0" borderId="24" xfId="0" applyFont="1" applyBorder="1" applyAlignment="1" applyProtection="1">
      <alignment horizontal="left" vertical="center"/>
      <protection hidden="1"/>
    </xf>
    <xf numFmtId="0" fontId="10" fillId="0" borderId="3" xfId="0" applyFont="1" applyBorder="1" applyAlignment="1" applyProtection="1">
      <alignment vertical="center"/>
      <protection hidden="1"/>
    </xf>
    <xf numFmtId="0" fontId="31" fillId="0" borderId="19" xfId="0" applyFont="1" applyBorder="1" applyAlignment="1" applyProtection="1">
      <alignment vertical="center"/>
      <protection hidden="1"/>
    </xf>
    <xf numFmtId="0" fontId="31" fillId="0" borderId="0" xfId="0" applyFont="1" applyAlignment="1" applyProtection="1">
      <alignment vertical="center"/>
      <protection hidden="1"/>
    </xf>
    <xf numFmtId="0" fontId="32" fillId="0" borderId="0" xfId="0" applyFont="1" applyAlignment="1" applyProtection="1">
      <alignment vertical="center"/>
      <protection hidden="1"/>
    </xf>
    <xf numFmtId="0" fontId="31" fillId="0" borderId="0" xfId="0" applyFont="1" applyAlignment="1" applyProtection="1">
      <alignment horizontal="center" vertical="center"/>
      <protection hidden="1"/>
    </xf>
    <xf numFmtId="0" fontId="31" fillId="0" borderId="0" xfId="0" applyFont="1" applyAlignment="1" applyProtection="1">
      <alignment horizontal="left" vertical="center"/>
      <protection hidden="1"/>
    </xf>
    <xf numFmtId="0" fontId="30" fillId="0" borderId="0" xfId="0" applyFont="1" applyAlignment="1" applyProtection="1">
      <alignment vertical="center"/>
      <protection hidden="1"/>
    </xf>
    <xf numFmtId="164" fontId="31" fillId="0" borderId="19" xfId="0" applyNumberFormat="1" applyFont="1" applyBorder="1" applyAlignment="1" applyProtection="1">
      <alignment vertical="center"/>
      <protection hidden="1"/>
    </xf>
    <xf numFmtId="0" fontId="10" fillId="0" borderId="20" xfId="0" applyFont="1" applyBorder="1" applyAlignment="1" applyProtection="1">
      <alignment vertical="center"/>
      <protection hidden="1"/>
    </xf>
    <xf numFmtId="164" fontId="10" fillId="0" borderId="0" xfId="0" applyNumberFormat="1" applyFont="1" applyFill="1" applyAlignment="1" applyProtection="1">
      <alignment vertical="center"/>
      <protection hidden="1"/>
    </xf>
    <xf numFmtId="164" fontId="29" fillId="0" borderId="0" xfId="0" applyNumberFormat="1" applyFont="1" applyBorder="1" applyAlignment="1" applyProtection="1">
      <alignment vertical="center"/>
      <protection hidden="1"/>
    </xf>
    <xf numFmtId="0" fontId="32" fillId="0" borderId="0" xfId="0" applyFont="1" applyAlignment="1" applyProtection="1">
      <alignment horizontal="left" vertical="center"/>
      <protection hidden="1"/>
    </xf>
    <xf numFmtId="164" fontId="10" fillId="0" borderId="0" xfId="0" applyNumberFormat="1" applyFont="1" applyFill="1" applyAlignment="1" applyProtection="1">
      <alignment horizontal="left" vertical="center"/>
      <protection hidden="1"/>
    </xf>
    <xf numFmtId="0" fontId="10" fillId="0" borderId="25" xfId="0" applyFont="1" applyBorder="1" applyAlignment="1" applyProtection="1">
      <alignment vertical="center"/>
      <protection hidden="1"/>
    </xf>
    <xf numFmtId="0" fontId="31" fillId="0" borderId="0" xfId="0" applyFont="1" applyBorder="1" applyAlignment="1" applyProtection="1">
      <alignment vertical="center"/>
      <protection hidden="1"/>
    </xf>
    <xf numFmtId="164" fontId="31" fillId="0" borderId="0" xfId="0" applyNumberFormat="1" applyFont="1" applyBorder="1" applyAlignment="1" applyProtection="1">
      <alignment vertical="center"/>
      <protection hidden="1"/>
    </xf>
    <xf numFmtId="0" fontId="10" fillId="0" borderId="0" xfId="0" applyFont="1" applyBorder="1" applyAlignment="1" applyProtection="1">
      <alignment horizontal="center" vertical="center"/>
      <protection hidden="1"/>
    </xf>
    <xf numFmtId="0" fontId="10" fillId="0" borderId="0" xfId="0" applyFont="1" applyBorder="1" applyAlignment="1" applyProtection="1">
      <alignment horizontal="right" vertical="center"/>
      <protection hidden="1"/>
    </xf>
    <xf numFmtId="0" fontId="10" fillId="0" borderId="6" xfId="0" applyFont="1" applyBorder="1" applyAlignment="1" applyProtection="1">
      <alignment horizontal="right" vertical="center"/>
      <protection hidden="1"/>
    </xf>
    <xf numFmtId="0" fontId="10" fillId="0" borderId="0" xfId="0" applyFont="1" applyAlignment="1" applyProtection="1">
      <alignment horizontal="center" vertical="center"/>
      <protection hidden="1"/>
    </xf>
    <xf numFmtId="0" fontId="10" fillId="0" borderId="6" xfId="0" applyFont="1" applyBorder="1" applyAlignment="1" applyProtection="1">
      <alignment horizontal="left" vertical="center"/>
      <protection hidden="1"/>
    </xf>
    <xf numFmtId="0" fontId="10" fillId="0" borderId="6" xfId="0" applyFont="1" applyBorder="1" applyAlignment="1" applyProtection="1">
      <alignment horizontal="center" vertical="center"/>
      <protection hidden="1"/>
    </xf>
    <xf numFmtId="164" fontId="10" fillId="0" borderId="0" xfId="0" applyNumberFormat="1" applyFont="1" applyFill="1" applyAlignment="1" applyProtection="1">
      <alignment horizontal="left" vertical="center"/>
      <protection hidden="1"/>
    </xf>
    <xf numFmtId="0" fontId="10" fillId="0" borderId="6" xfId="0" applyFont="1" applyBorder="1" applyAlignment="1" applyProtection="1">
      <alignment horizontal="left" vertical="center"/>
      <protection hidden="1"/>
    </xf>
    <xf numFmtId="0" fontId="10" fillId="0" borderId="6" xfId="0" applyFont="1" applyBorder="1" applyAlignment="1" applyProtection="1">
      <alignment horizontal="center" vertical="center"/>
      <protection hidden="1"/>
    </xf>
    <xf numFmtId="0" fontId="10" fillId="0" borderId="6" xfId="0" applyFont="1" applyBorder="1" applyAlignment="1" applyProtection="1">
      <alignment horizontal="right" vertical="center"/>
      <protection hidden="1"/>
    </xf>
    <xf numFmtId="0" fontId="10" fillId="0" borderId="0" xfId="0" applyFont="1" applyAlignment="1" applyProtection="1">
      <alignment horizontal="center" vertical="center"/>
      <protection hidden="1"/>
    </xf>
    <xf numFmtId="164" fontId="10" fillId="0" borderId="0" xfId="0" applyNumberFormat="1" applyFont="1" applyFill="1" applyAlignment="1" applyProtection="1">
      <alignment horizontal="left" vertical="center"/>
      <protection hidden="1"/>
    </xf>
    <xf numFmtId="2" fontId="10" fillId="0" borderId="0" xfId="0" quotePrefix="1" applyNumberFormat="1" applyFont="1" applyBorder="1" applyAlignment="1" applyProtection="1">
      <alignment vertical="center"/>
      <protection hidden="1"/>
    </xf>
    <xf numFmtId="0" fontId="8" fillId="3" borderId="6" xfId="0" quotePrefix="1" applyFont="1" applyFill="1" applyBorder="1" applyAlignment="1">
      <alignment vertical="center" wrapText="1"/>
    </xf>
    <xf numFmtId="2" fontId="7" fillId="3" borderId="6" xfId="0" applyNumberFormat="1" applyFont="1" applyFill="1" applyBorder="1" applyAlignment="1">
      <alignment horizontal="center" vertical="center" wrapText="1"/>
    </xf>
    <xf numFmtId="0" fontId="10" fillId="0" borderId="6" xfId="0" applyFont="1" applyBorder="1" applyAlignment="1" applyProtection="1">
      <alignment horizontal="left" vertical="center"/>
      <protection hidden="1"/>
    </xf>
    <xf numFmtId="0" fontId="10" fillId="0" borderId="6" xfId="0" applyFont="1" applyBorder="1" applyAlignment="1" applyProtection="1">
      <alignment horizontal="center" vertical="center"/>
      <protection hidden="1"/>
    </xf>
    <xf numFmtId="0" fontId="10" fillId="4" borderId="6" xfId="0" applyFont="1" applyFill="1" applyBorder="1" applyAlignment="1" applyProtection="1">
      <alignment vertical="center"/>
      <protection locked="0"/>
    </xf>
    <xf numFmtId="0" fontId="10" fillId="0" borderId="6" xfId="0" applyFont="1" applyBorder="1" applyAlignment="1" applyProtection="1">
      <alignment horizontal="right" vertical="center"/>
      <protection hidden="1"/>
    </xf>
    <xf numFmtId="0" fontId="14" fillId="0" borderId="0" xfId="0" applyFont="1" applyAlignment="1" applyProtection="1">
      <alignment horizontal="center" vertical="center"/>
      <protection hidden="1"/>
    </xf>
    <xf numFmtId="0" fontId="12" fillId="0" borderId="0" xfId="0" applyFont="1" applyAlignment="1" applyProtection="1">
      <alignment horizontal="left" vertical="center" wrapText="1"/>
      <protection hidden="1"/>
    </xf>
    <xf numFmtId="0" fontId="10" fillId="4" borderId="1" xfId="0" applyFont="1" applyFill="1" applyBorder="1" applyAlignment="1" applyProtection="1">
      <alignment horizontal="left" vertical="center"/>
      <protection locked="0"/>
    </xf>
    <xf numFmtId="0" fontId="10" fillId="4" borderId="2" xfId="0" applyFont="1" applyFill="1" applyBorder="1" applyAlignment="1" applyProtection="1">
      <alignment horizontal="left" vertical="center"/>
      <protection locked="0"/>
    </xf>
    <xf numFmtId="0" fontId="10" fillId="4" borderId="3" xfId="0" applyFont="1" applyFill="1" applyBorder="1" applyAlignment="1" applyProtection="1">
      <alignment horizontal="left" vertical="center"/>
      <protection locked="0"/>
    </xf>
    <xf numFmtId="2" fontId="10" fillId="4" borderId="6" xfId="0" applyNumberFormat="1" applyFont="1" applyFill="1" applyBorder="1" applyAlignment="1" applyProtection="1">
      <alignment vertical="center"/>
      <protection locked="0"/>
    </xf>
    <xf numFmtId="0" fontId="10" fillId="4" borderId="1" xfId="0" applyFont="1" applyFill="1" applyBorder="1" applyAlignment="1" applyProtection="1">
      <alignment horizontal="right" vertical="center"/>
      <protection locked="0"/>
    </xf>
    <xf numFmtId="0" fontId="10" fillId="4" borderId="2" xfId="0" applyFont="1" applyFill="1" applyBorder="1" applyAlignment="1" applyProtection="1">
      <alignment horizontal="right" vertical="center"/>
      <protection locked="0"/>
    </xf>
    <xf numFmtId="0" fontId="10" fillId="4" borderId="3" xfId="0" applyFont="1" applyFill="1" applyBorder="1" applyAlignment="1" applyProtection="1">
      <alignment horizontal="right" vertical="center"/>
      <protection locked="0"/>
    </xf>
    <xf numFmtId="0" fontId="11" fillId="0" borderId="6" xfId="0" applyFont="1" applyBorder="1" applyAlignment="1" applyProtection="1">
      <alignment horizontal="center" vertical="center"/>
      <protection hidden="1"/>
    </xf>
    <xf numFmtId="0" fontId="10" fillId="0" borderId="6" xfId="0" applyFont="1" applyBorder="1" applyAlignment="1" applyProtection="1">
      <alignment horizontal="left" vertical="center" wrapText="1"/>
      <protection hidden="1"/>
    </xf>
    <xf numFmtId="0" fontId="17" fillId="0" borderId="6" xfId="0" applyFont="1" applyBorder="1" applyAlignment="1" applyProtection="1">
      <alignment horizontal="center" vertical="center"/>
      <protection hidden="1"/>
    </xf>
    <xf numFmtId="2" fontId="10" fillId="2" borderId="6" xfId="0" applyNumberFormat="1" applyFont="1" applyFill="1" applyBorder="1" applyAlignment="1" applyProtection="1">
      <alignment vertical="center"/>
      <protection hidden="1"/>
    </xf>
    <xf numFmtId="2" fontId="10" fillId="0" borderId="0" xfId="0" applyNumberFormat="1" applyFont="1" applyBorder="1" applyAlignment="1" applyProtection="1">
      <alignment horizontal="left" vertical="center"/>
      <protection hidden="1"/>
    </xf>
    <xf numFmtId="164" fontId="10" fillId="0" borderId="0" xfId="0" applyNumberFormat="1" applyFont="1" applyFill="1" applyAlignment="1" applyProtection="1">
      <alignment horizontal="left" vertical="center" indent="1"/>
      <protection hidden="1"/>
    </xf>
    <xf numFmtId="0" fontId="23" fillId="0" borderId="6" xfId="0" applyFont="1" applyBorder="1" applyAlignment="1" applyProtection="1">
      <alignment horizontal="center" vertical="center"/>
      <protection hidden="1"/>
    </xf>
    <xf numFmtId="0" fontId="10" fillId="0" borderId="0" xfId="0" applyFont="1" applyFill="1" applyAlignment="1" applyProtection="1">
      <alignment horizontal="right" vertical="center"/>
      <protection hidden="1"/>
    </xf>
    <xf numFmtId="0" fontId="10" fillId="0" borderId="0" xfId="0" applyFont="1" applyAlignment="1" applyProtection="1">
      <alignment horizontal="center" vertical="center"/>
      <protection hidden="1"/>
    </xf>
    <xf numFmtId="164" fontId="10" fillId="0" borderId="0" xfId="0" applyNumberFormat="1" applyFont="1" applyFill="1" applyAlignment="1" applyProtection="1">
      <alignment horizontal="right" vertical="center" indent="1"/>
      <protection hidden="1"/>
    </xf>
    <xf numFmtId="0" fontId="18" fillId="5" borderId="7" xfId="0" applyFont="1" applyFill="1" applyBorder="1" applyAlignment="1" applyProtection="1">
      <alignment horizontal="center" vertical="center"/>
      <protection hidden="1"/>
    </xf>
    <xf numFmtId="0" fontId="18" fillId="5" borderId="8" xfId="0" applyFont="1" applyFill="1" applyBorder="1" applyAlignment="1" applyProtection="1">
      <alignment horizontal="center" vertical="center"/>
      <protection hidden="1"/>
    </xf>
    <xf numFmtId="0" fontId="18" fillId="5" borderId="9" xfId="0" applyFont="1" applyFill="1" applyBorder="1" applyAlignment="1" applyProtection="1">
      <alignment horizontal="center" vertical="center"/>
      <protection hidden="1"/>
    </xf>
    <xf numFmtId="164" fontId="10" fillId="0" borderId="0" xfId="0" applyNumberFormat="1" applyFont="1" applyFill="1" applyAlignment="1" applyProtection="1">
      <alignment horizontal="right" vertical="center"/>
      <protection hidden="1"/>
    </xf>
    <xf numFmtId="2" fontId="18" fillId="5" borderId="10" xfId="0" applyNumberFormat="1" applyFont="1" applyFill="1" applyBorder="1" applyAlignment="1" applyProtection="1">
      <alignment horizontal="center" vertical="center"/>
      <protection hidden="1"/>
    </xf>
    <xf numFmtId="2" fontId="18" fillId="5" borderId="11" xfId="0" applyNumberFormat="1" applyFont="1" applyFill="1" applyBorder="1" applyAlignment="1" applyProtection="1">
      <alignment horizontal="center" vertical="center"/>
      <protection hidden="1"/>
    </xf>
    <xf numFmtId="0" fontId="18" fillId="5" borderId="11" xfId="0" applyFont="1" applyFill="1" applyBorder="1" applyAlignment="1" applyProtection="1">
      <alignment horizontal="center" vertical="center"/>
      <protection hidden="1"/>
    </xf>
    <xf numFmtId="0" fontId="18" fillId="5" borderId="12" xfId="0" applyFont="1" applyFill="1" applyBorder="1" applyAlignment="1" applyProtection="1">
      <alignment horizontal="center" vertical="center"/>
      <protection hidden="1"/>
    </xf>
    <xf numFmtId="0" fontId="10" fillId="0" borderId="1" xfId="0" applyFont="1" applyBorder="1" applyAlignment="1" applyProtection="1">
      <alignment horizontal="right" vertical="center"/>
      <protection hidden="1"/>
    </xf>
    <xf numFmtId="0" fontId="10" fillId="0" borderId="3" xfId="0" applyFont="1" applyBorder="1" applyAlignment="1" applyProtection="1">
      <alignment horizontal="right" vertical="center"/>
      <protection hidden="1"/>
    </xf>
    <xf numFmtId="0" fontId="24" fillId="7" borderId="16" xfId="0" applyFont="1" applyFill="1" applyBorder="1" applyAlignment="1" applyProtection="1">
      <alignment horizontal="center" vertical="center"/>
      <protection hidden="1"/>
    </xf>
    <xf numFmtId="0" fontId="24" fillId="7" borderId="17" xfId="0" applyFont="1" applyFill="1" applyBorder="1" applyAlignment="1" applyProtection="1">
      <alignment horizontal="center" vertical="center"/>
      <protection hidden="1"/>
    </xf>
    <xf numFmtId="0" fontId="24" fillId="7" borderId="18" xfId="0" applyFont="1" applyFill="1" applyBorder="1" applyAlignment="1" applyProtection="1">
      <alignment horizontal="center" vertical="center"/>
      <protection hidden="1"/>
    </xf>
    <xf numFmtId="0" fontId="10" fillId="0" borderId="0" xfId="0" applyFont="1" applyAlignment="1" applyProtection="1">
      <alignment horizontal="left" vertical="center"/>
      <protection hidden="1"/>
    </xf>
    <xf numFmtId="164" fontId="10" fillId="0" borderId="0" xfId="0" applyNumberFormat="1" applyFont="1" applyFill="1" applyAlignment="1" applyProtection="1">
      <alignment horizontal="left" vertical="center"/>
      <protection hidden="1"/>
    </xf>
    <xf numFmtId="0" fontId="22" fillId="0" borderId="6" xfId="0" applyFont="1" applyFill="1" applyBorder="1" applyAlignment="1" applyProtection="1">
      <alignment horizontal="center" vertical="center" shrinkToFit="1"/>
      <protection hidden="1"/>
    </xf>
    <xf numFmtId="0" fontId="22" fillId="4" borderId="6" xfId="0" applyFont="1" applyFill="1" applyBorder="1" applyAlignment="1" applyProtection="1">
      <alignment horizontal="center" vertical="center" shrinkToFit="1"/>
      <protection locked="0"/>
    </xf>
    <xf numFmtId="166" fontId="22" fillId="0" borderId="6" xfId="0" applyNumberFormat="1" applyFont="1" applyFill="1" applyBorder="1" applyAlignment="1" applyProtection="1">
      <alignment horizontal="center" vertical="center" shrinkToFit="1"/>
      <protection hidden="1"/>
    </xf>
    <xf numFmtId="0" fontId="22" fillId="0" borderId="6" xfId="0" applyFont="1" applyBorder="1" applyAlignment="1" applyProtection="1">
      <alignment horizontal="center" vertical="center"/>
      <protection hidden="1"/>
    </xf>
    <xf numFmtId="0" fontId="22" fillId="4" borderId="1" xfId="0" applyFont="1" applyFill="1" applyBorder="1" applyAlignment="1" applyProtection="1">
      <alignment horizontal="center" vertical="center" shrinkToFit="1"/>
      <protection locked="0"/>
    </xf>
    <xf numFmtId="0" fontId="22" fillId="4" borderId="2" xfId="0" applyFont="1" applyFill="1" applyBorder="1" applyAlignment="1" applyProtection="1">
      <alignment horizontal="center" vertical="center" shrinkToFit="1"/>
      <protection locked="0"/>
    </xf>
    <xf numFmtId="0" fontId="22" fillId="4" borderId="3" xfId="0" applyFont="1" applyFill="1" applyBorder="1" applyAlignment="1" applyProtection="1">
      <alignment horizontal="center" vertical="center" shrinkToFit="1"/>
      <protection locked="0"/>
    </xf>
    <xf numFmtId="0" fontId="10" fillId="0" borderId="1" xfId="0" applyFont="1" applyBorder="1" applyAlignment="1" applyProtection="1">
      <alignment horizontal="center" vertical="center"/>
      <protection hidden="1"/>
    </xf>
    <xf numFmtId="0" fontId="10" fillId="0" borderId="3" xfId="0" applyFont="1" applyBorder="1" applyAlignment="1" applyProtection="1">
      <alignment horizontal="center" vertical="center"/>
      <protection hidden="1"/>
    </xf>
    <xf numFmtId="0" fontId="10" fillId="0" borderId="2" xfId="0" applyFont="1" applyBorder="1" applyAlignment="1" applyProtection="1">
      <alignment horizontal="center" vertical="center"/>
      <protection hidden="1"/>
    </xf>
    <xf numFmtId="0" fontId="24" fillId="0" borderId="0" xfId="0" applyFont="1" applyBorder="1" applyAlignment="1" applyProtection="1">
      <alignment horizontal="center"/>
      <protection hidden="1"/>
    </xf>
    <xf numFmtId="0" fontId="24" fillId="0" borderId="21" xfId="0" applyFont="1" applyBorder="1" applyAlignment="1" applyProtection="1">
      <alignment horizontal="center"/>
      <protection hidden="1"/>
    </xf>
    <xf numFmtId="0" fontId="24" fillId="0" borderId="0" xfId="0" applyFont="1" applyAlignment="1" applyProtection="1">
      <alignment horizontal="right"/>
      <protection hidden="1"/>
    </xf>
    <xf numFmtId="0" fontId="10" fillId="0" borderId="0" xfId="0" applyFont="1" applyAlignment="1" applyProtection="1">
      <alignment horizontal="right"/>
      <protection hidden="1"/>
    </xf>
    <xf numFmtId="0" fontId="22" fillId="0" borderId="1" xfId="0" applyFont="1" applyFill="1" applyBorder="1" applyAlignment="1" applyProtection="1">
      <alignment horizontal="center" vertical="center" shrinkToFit="1"/>
      <protection hidden="1"/>
    </xf>
    <xf numFmtId="0" fontId="22" fillId="0" borderId="2" xfId="0" applyFont="1" applyFill="1" applyBorder="1" applyAlignment="1" applyProtection="1">
      <alignment horizontal="center" vertical="center" shrinkToFit="1"/>
      <protection hidden="1"/>
    </xf>
    <xf numFmtId="0" fontId="22" fillId="0" borderId="3" xfId="0" applyFont="1" applyFill="1" applyBorder="1" applyAlignment="1" applyProtection="1">
      <alignment horizontal="center" vertical="center" shrinkToFit="1"/>
      <protection hidden="1"/>
    </xf>
    <xf numFmtId="0" fontId="22" fillId="0" borderId="23" xfId="0" applyFont="1" applyBorder="1" applyAlignment="1" applyProtection="1">
      <alignment horizontal="center" vertical="center"/>
      <protection hidden="1"/>
    </xf>
    <xf numFmtId="0" fontId="22" fillId="0" borderId="19" xfId="0" applyFont="1" applyBorder="1" applyAlignment="1" applyProtection="1">
      <alignment horizontal="center" vertical="center"/>
      <protection hidden="1"/>
    </xf>
    <xf numFmtId="0" fontId="22" fillId="0" borderId="24" xfId="0" applyFont="1" applyBorder="1" applyAlignment="1" applyProtection="1">
      <alignment horizontal="center" vertical="center"/>
      <protection hidden="1"/>
    </xf>
    <xf numFmtId="166" fontId="22" fillId="0" borderId="1" xfId="0" applyNumberFormat="1" applyFont="1" applyFill="1" applyBorder="1" applyAlignment="1" applyProtection="1">
      <alignment horizontal="center" vertical="center" shrinkToFit="1"/>
      <protection hidden="1"/>
    </xf>
    <xf numFmtId="166" fontId="22" fillId="0" borderId="2" xfId="0" applyNumberFormat="1" applyFont="1" applyFill="1" applyBorder="1" applyAlignment="1" applyProtection="1">
      <alignment horizontal="center" vertical="center" shrinkToFit="1"/>
      <protection hidden="1"/>
    </xf>
    <xf numFmtId="166" fontId="22" fillId="0" borderId="3" xfId="0" applyNumberFormat="1" applyFont="1" applyFill="1" applyBorder="1" applyAlignment="1" applyProtection="1">
      <alignment horizontal="center" vertical="center" shrinkToFit="1"/>
      <protection hidden="1"/>
    </xf>
    <xf numFmtId="0" fontId="10" fillId="0" borderId="1" xfId="0" applyFont="1" applyBorder="1" applyAlignment="1" applyProtection="1">
      <alignment horizontal="left" vertical="center" wrapText="1"/>
      <protection hidden="1"/>
    </xf>
    <xf numFmtId="0" fontId="10" fillId="0" borderId="2" xfId="0" applyFont="1" applyBorder="1" applyAlignment="1" applyProtection="1">
      <alignment horizontal="left" vertical="center" wrapText="1"/>
      <protection hidden="1"/>
    </xf>
    <xf numFmtId="0" fontId="10" fillId="0" borderId="3" xfId="0" applyFont="1" applyBorder="1" applyAlignment="1" applyProtection="1">
      <alignment horizontal="left" vertical="center" wrapText="1"/>
      <protection hidden="1"/>
    </xf>
    <xf numFmtId="167" fontId="10" fillId="0" borderId="2" xfId="0" applyNumberFormat="1" applyFont="1" applyBorder="1" applyAlignment="1" applyProtection="1">
      <alignment horizontal="center" vertical="center"/>
      <protection hidden="1"/>
    </xf>
    <xf numFmtId="167" fontId="10" fillId="0" borderId="3" xfId="0" applyNumberFormat="1" applyFont="1" applyBorder="1" applyAlignment="1" applyProtection="1">
      <alignment horizontal="center" vertical="center"/>
      <protection hidden="1"/>
    </xf>
    <xf numFmtId="0" fontId="10" fillId="2" borderId="6" xfId="0" applyFont="1" applyFill="1" applyBorder="1" applyAlignment="1" applyProtection="1">
      <alignment horizontal="center" vertical="center"/>
      <protection hidden="1"/>
    </xf>
    <xf numFmtId="0" fontId="10" fillId="4" borderId="6" xfId="0" applyFont="1" applyFill="1" applyBorder="1" applyAlignment="1" applyProtection="1">
      <alignment horizontal="left" vertical="center"/>
      <protection locked="0"/>
    </xf>
    <xf numFmtId="0" fontId="10" fillId="0" borderId="1" xfId="0" applyFont="1" applyBorder="1" applyAlignment="1" applyProtection="1">
      <alignment horizontal="left" vertical="center"/>
      <protection hidden="1"/>
    </xf>
    <xf numFmtId="0" fontId="10" fillId="0" borderId="2" xfId="0" applyFont="1" applyBorder="1" applyAlignment="1" applyProtection="1">
      <alignment horizontal="left" vertical="center"/>
      <protection hidden="1"/>
    </xf>
    <xf numFmtId="0" fontId="10" fillId="0" borderId="3" xfId="0" applyFont="1" applyBorder="1" applyAlignment="1" applyProtection="1">
      <alignment horizontal="left" vertical="center"/>
      <protection hidden="1"/>
    </xf>
    <xf numFmtId="0" fontId="22" fillId="0" borderId="1" xfId="0" applyFont="1" applyBorder="1" applyAlignment="1" applyProtection="1">
      <alignment horizontal="left" vertical="center" shrinkToFit="1"/>
      <protection hidden="1"/>
    </xf>
    <xf numFmtId="0" fontId="22" fillId="0" borderId="2" xfId="0" applyFont="1" applyBorder="1" applyAlignment="1" applyProtection="1">
      <alignment horizontal="left" vertical="center" shrinkToFit="1"/>
      <protection hidden="1"/>
    </xf>
    <xf numFmtId="0" fontId="22" fillId="0" borderId="3" xfId="0" applyFont="1" applyBorder="1" applyAlignment="1" applyProtection="1">
      <alignment horizontal="left" vertical="center" shrinkToFit="1"/>
      <protection hidden="1"/>
    </xf>
    <xf numFmtId="0" fontId="12" fillId="0" borderId="0" xfId="0" applyFont="1" applyAlignment="1" applyProtection="1">
      <alignment horizontal="left" vertical="top" wrapText="1"/>
      <protection hidden="1"/>
    </xf>
    <xf numFmtId="166" fontId="10" fillId="0" borderId="1" xfId="0" applyNumberFormat="1" applyFont="1" applyBorder="1" applyAlignment="1" applyProtection="1">
      <alignment horizontal="center" vertical="center"/>
      <protection hidden="1"/>
    </xf>
    <xf numFmtId="166" fontId="10" fillId="0" borderId="2" xfId="0" applyNumberFormat="1" applyFont="1" applyBorder="1" applyAlignment="1" applyProtection="1">
      <alignment horizontal="center" vertical="center"/>
      <protection hidden="1"/>
    </xf>
    <xf numFmtId="166" fontId="10" fillId="0" borderId="3" xfId="0" applyNumberFormat="1" applyFont="1" applyBorder="1" applyAlignment="1" applyProtection="1">
      <alignment horizontal="center" vertical="center"/>
      <protection hidden="1"/>
    </xf>
    <xf numFmtId="2" fontId="22" fillId="4" borderId="6" xfId="0" applyNumberFormat="1" applyFont="1" applyFill="1" applyBorder="1" applyAlignment="1" applyProtection="1">
      <alignment horizontal="center" vertical="center" shrinkToFit="1"/>
      <protection locked="0"/>
    </xf>
    <xf numFmtId="0" fontId="39" fillId="0" borderId="23" xfId="0" applyFont="1" applyBorder="1" applyAlignment="1" applyProtection="1">
      <alignment horizontal="center" vertical="center" wrapText="1"/>
      <protection hidden="1"/>
    </xf>
    <xf numFmtId="0" fontId="39" fillId="0" borderId="19" xfId="0" applyFont="1" applyBorder="1" applyAlignment="1" applyProtection="1">
      <alignment horizontal="center" vertical="center" wrapText="1"/>
      <protection hidden="1"/>
    </xf>
    <xf numFmtId="0" fontId="39" fillId="0" borderId="24" xfId="0" applyFont="1" applyBorder="1" applyAlignment="1" applyProtection="1">
      <alignment horizontal="center" vertical="center" wrapText="1"/>
      <protection hidden="1"/>
    </xf>
    <xf numFmtId="0" fontId="39" fillId="0" borderId="26" xfId="0" applyFont="1" applyBorder="1" applyAlignment="1" applyProtection="1">
      <alignment horizontal="center" vertical="center" wrapText="1"/>
      <protection hidden="1"/>
    </xf>
    <xf numFmtId="0" fontId="39" fillId="0" borderId="0" xfId="0" applyFont="1" applyBorder="1" applyAlignment="1" applyProtection="1">
      <alignment horizontal="center" vertical="center" wrapText="1"/>
      <protection hidden="1"/>
    </xf>
    <xf numFmtId="0" fontId="39" fillId="0" borderId="27" xfId="0" applyFont="1" applyBorder="1" applyAlignment="1" applyProtection="1">
      <alignment horizontal="center" vertical="center" wrapText="1"/>
      <protection hidden="1"/>
    </xf>
    <xf numFmtId="0" fontId="39" fillId="0" borderId="28" xfId="0" applyFont="1" applyBorder="1" applyAlignment="1" applyProtection="1">
      <alignment horizontal="center" vertical="center" wrapText="1"/>
      <protection hidden="1"/>
    </xf>
    <xf numFmtId="0" fontId="39" fillId="0" borderId="13" xfId="0" applyFont="1" applyBorder="1" applyAlignment="1" applyProtection="1">
      <alignment horizontal="center" vertical="center" wrapText="1"/>
      <protection hidden="1"/>
    </xf>
    <xf numFmtId="0" fontId="39" fillId="0" borderId="29" xfId="0" applyFont="1" applyBorder="1" applyAlignment="1" applyProtection="1">
      <alignment horizontal="center" vertical="center" wrapText="1"/>
      <protection hidden="1"/>
    </xf>
    <xf numFmtId="0" fontId="10" fillId="0" borderId="19" xfId="0" applyFont="1" applyFill="1" applyBorder="1" applyAlignment="1" applyProtection="1">
      <alignment horizontal="left" vertical="center" wrapText="1"/>
      <protection hidden="1"/>
    </xf>
    <xf numFmtId="0" fontId="17" fillId="0" borderId="19" xfId="0" applyFont="1" applyFill="1" applyBorder="1" applyAlignment="1" applyProtection="1">
      <alignment horizontal="center" vertical="center"/>
      <protection hidden="1"/>
    </xf>
    <xf numFmtId="0" fontId="10" fillId="0" borderId="19" xfId="0" applyFont="1" applyFill="1" applyBorder="1" applyAlignment="1" applyProtection="1">
      <alignment horizontal="center" vertical="center"/>
      <protection hidden="1"/>
    </xf>
    <xf numFmtId="2" fontId="10" fillId="0" borderId="19" xfId="0" applyNumberFormat="1" applyFont="1" applyFill="1" applyBorder="1" applyAlignment="1" applyProtection="1">
      <alignment vertical="center"/>
      <protection locked="0"/>
    </xf>
    <xf numFmtId="0" fontId="10" fillId="0" borderId="19" xfId="0" applyFont="1" applyFill="1" applyBorder="1" applyAlignment="1" applyProtection="1">
      <alignment horizontal="right" vertical="center"/>
      <protection hidden="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cellXfs>
  <cellStyles count="8">
    <cellStyle name="Normal" xfId="0" builtinId="0"/>
    <cellStyle name="Procent 2" xfId="2" xr:uid="{00000000-0005-0000-0000-000001000000}"/>
    <cellStyle name="Procent 2 2" xfId="5" xr:uid="{00000000-0005-0000-0000-000002000000}"/>
    <cellStyle name="Standaard 2" xfId="1" xr:uid="{00000000-0005-0000-0000-000004000000}"/>
    <cellStyle name="Standaard 2 2" xfId="4" xr:uid="{00000000-0005-0000-0000-000005000000}"/>
    <cellStyle name="Standaard 2 2 2" xfId="6" xr:uid="{00000000-0005-0000-0000-000006000000}"/>
    <cellStyle name="Standaard 3" xfId="3" xr:uid="{00000000-0005-0000-0000-000007000000}"/>
    <cellStyle name="Standaard 3 2" xfId="7" xr:uid="{00000000-0005-0000-0000-000008000000}"/>
  </cellStyles>
  <dxfs count="42">
    <dxf>
      <fill>
        <patternFill>
          <bgColor theme="9" tint="0.79998168889431442"/>
        </patternFill>
      </fill>
    </dxf>
    <dxf>
      <font>
        <color theme="0" tint="-0.14996795556505021"/>
      </font>
      <fill>
        <patternFill>
          <bgColor theme="0" tint="-0.14996795556505021"/>
        </patternFill>
      </fill>
    </dxf>
    <dxf>
      <font>
        <color theme="0"/>
      </font>
    </dxf>
    <dxf>
      <font>
        <color theme="0"/>
      </font>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bgColor theme="9" tint="0.79998168889431442"/>
        </patternFill>
      </fill>
    </dxf>
    <dxf>
      <font>
        <color theme="0" tint="-0.14996795556505021"/>
      </font>
      <fill>
        <patternFill>
          <bgColor theme="0" tint="-0.14996795556505021"/>
        </patternFill>
      </fill>
    </dxf>
    <dxf>
      <font>
        <color theme="0"/>
      </font>
    </dxf>
    <dxf>
      <font>
        <color theme="0"/>
      </font>
      <fill>
        <patternFill patternType="none">
          <bgColor auto="1"/>
        </patternFill>
      </fill>
      <border>
        <left/>
        <right/>
        <top/>
        <bottom/>
        <vertical/>
        <horizontal/>
      </border>
    </dxf>
    <dxf>
      <font>
        <color theme="0"/>
      </font>
    </dxf>
    <dxf>
      <font>
        <color theme="0"/>
      </font>
      <fill>
        <patternFill patternType="none">
          <bgColor auto="1"/>
        </patternFill>
      </fill>
      <border>
        <left/>
        <right/>
        <bottom/>
        <vertical/>
        <horizontal/>
      </border>
    </dxf>
    <dxf>
      <font>
        <color theme="0"/>
      </font>
      <fill>
        <patternFill patternType="none">
          <bgColor auto="1"/>
        </patternFill>
      </fill>
      <border>
        <left/>
        <right/>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bgColor theme="9" tint="0.79998168889431442"/>
        </patternFill>
      </fill>
    </dxf>
    <dxf>
      <font>
        <color theme="0" tint="-0.14996795556505021"/>
      </font>
      <fill>
        <patternFill>
          <bgColor theme="0" tint="-0.14996795556505021"/>
        </patternFill>
      </fill>
    </dxf>
    <dxf>
      <font>
        <color theme="0"/>
      </font>
    </dxf>
    <dxf>
      <font>
        <color theme="0" tint="-0.34998626667073579"/>
      </font>
      <fill>
        <patternFill>
          <bgColor theme="0" tint="-0.34998626667073579"/>
        </patternFill>
      </fill>
    </dxf>
    <dxf>
      <font>
        <color theme="0" tint="-0.34998626667073579"/>
      </font>
      <fill>
        <patternFill>
          <bgColor theme="0" tint="-0.34998626667073579"/>
        </patternFill>
      </fill>
    </dxf>
    <dxf>
      <font>
        <color theme="0"/>
      </font>
      <fill>
        <patternFill patternType="none">
          <bgColor auto="1"/>
        </patternFill>
      </fill>
      <border>
        <left/>
        <right/>
        <top/>
        <bottom/>
        <vertical/>
        <horizontal/>
      </border>
    </dxf>
    <dxf>
      <font>
        <color theme="0"/>
      </font>
    </dxf>
    <dxf>
      <fill>
        <patternFill>
          <bgColor theme="9" tint="0.79998168889431442"/>
        </patternFill>
      </fill>
    </dxf>
    <dxf>
      <font>
        <color theme="0" tint="-0.34998626667073579"/>
      </font>
      <fill>
        <patternFill>
          <bgColor theme="0" tint="-0.34998626667073579"/>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theme="0"/>
      </font>
      <fill>
        <patternFill patternType="none">
          <bgColor auto="1"/>
        </patternFill>
      </fill>
      <border>
        <left/>
        <right/>
        <bottom/>
        <vertical/>
        <horizontal/>
      </border>
    </dxf>
    <dxf>
      <font>
        <color theme="0"/>
      </font>
      <fill>
        <patternFill patternType="none">
          <bgColor auto="1"/>
        </patternFill>
      </fill>
      <border>
        <left/>
        <right/>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bgColor theme="9" tint="0.79998168889431442"/>
        </patternFill>
      </fill>
    </dxf>
    <dxf>
      <font>
        <color theme="0" tint="-0.14996795556505021"/>
      </font>
      <fill>
        <patternFill>
          <bgColor theme="0" tint="-0.14996795556505021"/>
        </patternFill>
      </fill>
    </dxf>
    <dxf>
      <font>
        <color theme="0"/>
      </font>
    </dxf>
    <dxf>
      <font>
        <color theme="0" tint="-0.34998626667073579"/>
      </font>
      <fill>
        <patternFill>
          <bgColor theme="0" tint="-0.34998626667073579"/>
        </patternFill>
      </fill>
    </dxf>
    <dxf>
      <font>
        <color theme="0" tint="-0.34998626667073579"/>
      </font>
      <fill>
        <patternFill>
          <bgColor theme="0" tint="-0.34998626667073579"/>
        </patternFill>
      </fill>
    </dxf>
    <dxf>
      <font>
        <color theme="0"/>
      </font>
      <fill>
        <patternFill patternType="none">
          <bgColor auto="1"/>
        </patternFill>
      </fill>
      <border>
        <left/>
        <right/>
        <top/>
        <bottom/>
        <vertical/>
        <horizontal/>
      </border>
    </dxf>
    <dxf>
      <font>
        <color theme="0"/>
      </font>
    </dxf>
    <dxf>
      <fill>
        <patternFill>
          <bgColor theme="9" tint="0.79998168889431442"/>
        </patternFill>
      </fill>
    </dxf>
    <dxf>
      <fill>
        <patternFill>
          <bgColor theme="9" tint="0.79998168889431442"/>
        </patternFill>
      </fill>
    </dxf>
    <dxf>
      <font>
        <color theme="0" tint="-0.34998626667073579"/>
      </font>
      <fill>
        <patternFill>
          <bgColor theme="0" tint="-0.34998626667073579"/>
        </patternFill>
      </fill>
    </dxf>
  </dxfs>
  <tableStyles count="0" defaultTableStyle="TableStyleMedium2" defaultPivotStyle="PivotStyleMedium9"/>
  <colors>
    <mruColors>
      <color rgb="FFCCFF99"/>
      <color rgb="FFFFCC99"/>
      <color rgb="FFFF9999"/>
      <color rgb="FF00964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Q$23" lockText="1"/>
</file>

<file path=xl/ctrlProps/ctrlProp2.xml><?xml version="1.0" encoding="utf-8"?>
<formControlPr xmlns="http://schemas.microsoft.com/office/spreadsheetml/2009/9/main" objectType="CheckBox" fmlaLink="$AQ$24" lockText="1"/>
</file>

<file path=xl/ctrlProps/ctrlProp3.xml><?xml version="1.0" encoding="utf-8"?>
<formControlPr xmlns="http://schemas.microsoft.com/office/spreadsheetml/2009/9/main" objectType="CheckBox" fmlaLink="$AQ$23" lockText="1"/>
</file>

<file path=xl/ctrlProps/ctrlProp4.xml><?xml version="1.0" encoding="utf-8"?>
<formControlPr xmlns="http://schemas.microsoft.com/office/spreadsheetml/2009/9/main" objectType="CheckBox" fmlaLink="$AQ$24" lockText="1"/>
</file>

<file path=xl/ctrlProps/ctrlProp5.xml><?xml version="1.0" encoding="utf-8"?>
<formControlPr xmlns="http://schemas.microsoft.com/office/spreadsheetml/2009/9/main" objectType="CheckBox" checked="Checked" fmlaLink="$AQ$88" lockText="1"/>
</file>

<file path=xl/ctrlProps/ctrlProp6.xml><?xml version="1.0" encoding="utf-8"?>
<formControlPr xmlns="http://schemas.microsoft.com/office/spreadsheetml/2009/9/main" objectType="CheckBox" fmlaLink="$AQ$89" lockText="1"/>
</file>

<file path=xl/ctrlProps/ctrlProp7.xml><?xml version="1.0" encoding="utf-8"?>
<formControlPr xmlns="http://schemas.microsoft.com/office/spreadsheetml/2009/9/main" objectType="CheckBox" checked="Checked" fmlaLink="$AQ$153" lockText="1"/>
</file>

<file path=xl/ctrlProps/ctrlProp8.xml><?xml version="1.0" encoding="utf-8"?>
<formControlPr xmlns="http://schemas.microsoft.com/office/spreadsheetml/2009/9/main" objectType="CheckBox" checked="Checked" fmlaLink="$AQ$154"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34</xdr:col>
      <xdr:colOff>0</xdr:colOff>
      <xdr:row>4</xdr:row>
      <xdr:rowOff>2273</xdr:rowOff>
    </xdr:to>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77000" cy="840473"/>
        </a:xfrm>
        <a:prstGeom prst="rect">
          <a:avLst/>
        </a:prstGeom>
      </xdr:spPr>
    </xdr:pic>
    <xdr:clientData/>
  </xdr:twoCellAnchor>
  <xdr:twoCellAnchor>
    <xdr:from>
      <xdr:col>17</xdr:col>
      <xdr:colOff>112690</xdr:colOff>
      <xdr:row>37</xdr:row>
      <xdr:rowOff>6319</xdr:rowOff>
    </xdr:from>
    <xdr:to>
      <xdr:col>25</xdr:col>
      <xdr:colOff>83038</xdr:colOff>
      <xdr:row>38</xdr:row>
      <xdr:rowOff>0</xdr:rowOff>
    </xdr:to>
    <xdr:grpSp>
      <xdr:nvGrpSpPr>
        <xdr:cNvPr id="3" name="Groep 2">
          <a:extLst>
            <a:ext uri="{FF2B5EF4-FFF2-40B4-BE49-F238E27FC236}">
              <a16:creationId xmlns:a16="http://schemas.microsoft.com/office/drawing/2014/main" id="{00000000-0008-0000-0000-000003000000}"/>
            </a:ext>
          </a:extLst>
        </xdr:cNvPr>
        <xdr:cNvGrpSpPr/>
      </xdr:nvGrpSpPr>
      <xdr:grpSpPr>
        <a:xfrm>
          <a:off x="3351190" y="7777405"/>
          <a:ext cx="1494348" cy="184181"/>
          <a:chOff x="952500" y="2667000"/>
          <a:chExt cx="3810000" cy="190500"/>
        </a:xfrm>
      </xdr:grpSpPr>
      <xdr:sp macro="" textlink="">
        <xdr:nvSpPr>
          <xdr:cNvPr id="4" name="Rechthoek 3">
            <a:extLst>
              <a:ext uri="{FF2B5EF4-FFF2-40B4-BE49-F238E27FC236}">
                <a16:creationId xmlns:a16="http://schemas.microsoft.com/office/drawing/2014/main" id="{00000000-0008-0000-0000-000004000000}"/>
              </a:ext>
            </a:extLst>
          </xdr:cNvPr>
          <xdr:cNvSpPr/>
        </xdr:nvSpPr>
        <xdr:spPr>
          <a:xfrm>
            <a:off x="952500" y="2667000"/>
            <a:ext cx="3810000" cy="190500"/>
          </a:xfrm>
          <a:prstGeom prst="rect">
            <a:avLst/>
          </a:prstGeom>
          <a:solidFill>
            <a:schemeClr val="accent3">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sp macro="" textlink="">
        <xdr:nvSpPr>
          <xdr:cNvPr id="5" name="Rechthoek 4">
            <a:extLst>
              <a:ext uri="{FF2B5EF4-FFF2-40B4-BE49-F238E27FC236}">
                <a16:creationId xmlns:a16="http://schemas.microsoft.com/office/drawing/2014/main" id="{00000000-0008-0000-0000-000005000000}"/>
              </a:ext>
            </a:extLst>
          </xdr:cNvPr>
          <xdr:cNvSpPr/>
        </xdr:nvSpPr>
        <xdr:spPr>
          <a:xfrm>
            <a:off x="1066800" y="2667000"/>
            <a:ext cx="3581400" cy="1905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sp macro="" textlink="">
        <xdr:nvSpPr>
          <xdr:cNvPr id="6" name="Rechthoek 5">
            <a:extLst>
              <a:ext uri="{FF2B5EF4-FFF2-40B4-BE49-F238E27FC236}">
                <a16:creationId xmlns:a16="http://schemas.microsoft.com/office/drawing/2014/main" id="{00000000-0008-0000-0000-000006000000}"/>
              </a:ext>
            </a:extLst>
          </xdr:cNvPr>
          <xdr:cNvSpPr/>
        </xdr:nvSpPr>
        <xdr:spPr>
          <a:xfrm>
            <a:off x="1066800" y="2748643"/>
            <a:ext cx="3581400" cy="4898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grpSp>
    <xdr:clientData/>
  </xdr:twoCellAnchor>
  <xdr:twoCellAnchor>
    <xdr:from>
      <xdr:col>5</xdr:col>
      <xdr:colOff>101418</xdr:colOff>
      <xdr:row>36</xdr:row>
      <xdr:rowOff>0</xdr:rowOff>
    </xdr:from>
    <xdr:to>
      <xdr:col>7</xdr:col>
      <xdr:colOff>0</xdr:colOff>
      <xdr:row>47</xdr:row>
      <xdr:rowOff>0</xdr:rowOff>
    </xdr:to>
    <xdr:grpSp>
      <xdr:nvGrpSpPr>
        <xdr:cNvPr id="7" name="Groep 6">
          <a:extLst>
            <a:ext uri="{FF2B5EF4-FFF2-40B4-BE49-F238E27FC236}">
              <a16:creationId xmlns:a16="http://schemas.microsoft.com/office/drawing/2014/main" id="{00000000-0008-0000-0000-000007000000}"/>
            </a:ext>
          </a:extLst>
        </xdr:cNvPr>
        <xdr:cNvGrpSpPr/>
      </xdr:nvGrpSpPr>
      <xdr:grpSpPr>
        <a:xfrm>
          <a:off x="1053918" y="7580586"/>
          <a:ext cx="279582" cy="1970690"/>
          <a:chOff x="1832020" y="5203885"/>
          <a:chExt cx="279582" cy="2354095"/>
        </a:xfrm>
      </xdr:grpSpPr>
      <xdr:grpSp>
        <xdr:nvGrpSpPr>
          <xdr:cNvPr id="8" name="Groep 7">
            <a:extLst>
              <a:ext uri="{FF2B5EF4-FFF2-40B4-BE49-F238E27FC236}">
                <a16:creationId xmlns:a16="http://schemas.microsoft.com/office/drawing/2014/main" id="{00000000-0008-0000-0000-000008000000}"/>
              </a:ext>
            </a:extLst>
          </xdr:cNvPr>
          <xdr:cNvGrpSpPr/>
        </xdr:nvGrpSpPr>
        <xdr:grpSpPr>
          <a:xfrm>
            <a:off x="1832556" y="5203885"/>
            <a:ext cx="279046" cy="2354095"/>
            <a:chOff x="1832556" y="5203885"/>
            <a:chExt cx="279046" cy="2354095"/>
          </a:xfrm>
        </xdr:grpSpPr>
        <xdr:cxnSp macro="">
          <xdr:nvCxnSpPr>
            <xdr:cNvPr id="10" name="Rechte verbindingslijn met pijl 9">
              <a:extLst>
                <a:ext uri="{FF2B5EF4-FFF2-40B4-BE49-F238E27FC236}">
                  <a16:creationId xmlns:a16="http://schemas.microsoft.com/office/drawing/2014/main" id="{00000000-0008-0000-0000-00000A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11" name="Rechte verbindingslijn 10">
              <a:extLst>
                <a:ext uri="{FF2B5EF4-FFF2-40B4-BE49-F238E27FC236}">
                  <a16:creationId xmlns:a16="http://schemas.microsoft.com/office/drawing/2014/main" id="{00000000-0008-0000-0000-00000B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9" name="Rechte verbindingslijn 8">
            <a:extLst>
              <a:ext uri="{FF2B5EF4-FFF2-40B4-BE49-F238E27FC236}">
                <a16:creationId xmlns:a16="http://schemas.microsoft.com/office/drawing/2014/main" id="{00000000-0008-0000-0000-000009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82825</xdr:colOff>
      <xdr:row>36</xdr:row>
      <xdr:rowOff>0</xdr:rowOff>
    </xdr:from>
    <xdr:to>
      <xdr:col>26</xdr:col>
      <xdr:colOff>107674</xdr:colOff>
      <xdr:row>47</xdr:row>
      <xdr:rowOff>0</xdr:rowOff>
    </xdr:to>
    <xdr:sp macro="" textlink="">
      <xdr:nvSpPr>
        <xdr:cNvPr id="12" name="Rechthoek 11">
          <a:extLst>
            <a:ext uri="{FF2B5EF4-FFF2-40B4-BE49-F238E27FC236}">
              <a16:creationId xmlns:a16="http://schemas.microsoft.com/office/drawing/2014/main" id="{00000000-0008-0000-0000-00000C000000}"/>
            </a:ext>
          </a:extLst>
        </xdr:cNvPr>
        <xdr:cNvSpPr/>
      </xdr:nvSpPr>
      <xdr:spPr>
        <a:xfrm>
          <a:off x="1416325" y="7210425"/>
          <a:ext cx="3644349" cy="22098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17</xdr:col>
      <xdr:colOff>111673</xdr:colOff>
      <xdr:row>38</xdr:row>
      <xdr:rowOff>0</xdr:rowOff>
    </xdr:from>
    <xdr:to>
      <xdr:col>25</xdr:col>
      <xdr:colOff>82826</xdr:colOff>
      <xdr:row>45</xdr:row>
      <xdr:rowOff>185231</xdr:rowOff>
    </xdr:to>
    <xdr:grpSp>
      <xdr:nvGrpSpPr>
        <xdr:cNvPr id="13" name="Groep 12">
          <a:extLst>
            <a:ext uri="{FF2B5EF4-FFF2-40B4-BE49-F238E27FC236}">
              <a16:creationId xmlns:a16="http://schemas.microsoft.com/office/drawing/2014/main" id="{00000000-0008-0000-0000-00000D000000}"/>
            </a:ext>
          </a:extLst>
        </xdr:cNvPr>
        <xdr:cNvGrpSpPr/>
      </xdr:nvGrpSpPr>
      <xdr:grpSpPr>
        <a:xfrm>
          <a:off x="3350173" y="7961586"/>
          <a:ext cx="1495153" cy="1393921"/>
          <a:chOff x="3350173" y="3243771"/>
          <a:chExt cx="1602828" cy="1761938"/>
        </a:xfrm>
      </xdr:grpSpPr>
      <xdr:sp macro="" textlink="">
        <xdr:nvSpPr>
          <xdr:cNvPr id="14" name="Rechthoek 13">
            <a:extLst>
              <a:ext uri="{FF2B5EF4-FFF2-40B4-BE49-F238E27FC236}">
                <a16:creationId xmlns:a16="http://schemas.microsoft.com/office/drawing/2014/main" id="{00000000-0008-0000-0000-00000E000000}"/>
              </a:ext>
            </a:extLst>
          </xdr:cNvPr>
          <xdr:cNvSpPr/>
        </xdr:nvSpPr>
        <xdr:spPr>
          <a:xfrm>
            <a:off x="3350173" y="3243772"/>
            <a:ext cx="1602827" cy="1761937"/>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grpSp>
        <xdr:nvGrpSpPr>
          <xdr:cNvPr id="15" name="Groep 14">
            <a:extLst>
              <a:ext uri="{FF2B5EF4-FFF2-40B4-BE49-F238E27FC236}">
                <a16:creationId xmlns:a16="http://schemas.microsoft.com/office/drawing/2014/main" id="{00000000-0008-0000-0000-00000F000000}"/>
              </a:ext>
            </a:extLst>
          </xdr:cNvPr>
          <xdr:cNvGrpSpPr/>
        </xdr:nvGrpSpPr>
        <xdr:grpSpPr>
          <a:xfrm>
            <a:off x="3350173" y="3243771"/>
            <a:ext cx="1602828" cy="1761936"/>
            <a:chOff x="3350173" y="3243771"/>
            <a:chExt cx="1602828" cy="1761936"/>
          </a:xfrm>
        </xdr:grpSpPr>
        <xdr:cxnSp macro="">
          <xdr:nvCxnSpPr>
            <xdr:cNvPr id="16" name="Rechte verbindingslijn 15">
              <a:extLst>
                <a:ext uri="{FF2B5EF4-FFF2-40B4-BE49-F238E27FC236}">
                  <a16:creationId xmlns:a16="http://schemas.microsoft.com/office/drawing/2014/main" id="{00000000-0008-0000-0000-000010000000}"/>
                </a:ext>
              </a:extLst>
            </xdr:cNvPr>
            <xdr:cNvCxnSpPr>
              <a:stCxn id="14" idx="1"/>
            </xdr:cNvCxnSpPr>
          </xdr:nvCxnSpPr>
          <xdr:spPr>
            <a:xfrm>
              <a:off x="3350173" y="4124740"/>
              <a:ext cx="1602828" cy="880967"/>
            </a:xfrm>
            <a:prstGeom prst="line">
              <a:avLst/>
            </a:prstGeom>
            <a:ln>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7" name="Rechte verbindingslijn 16">
              <a:extLst>
                <a:ext uri="{FF2B5EF4-FFF2-40B4-BE49-F238E27FC236}">
                  <a16:creationId xmlns:a16="http://schemas.microsoft.com/office/drawing/2014/main" id="{00000000-0008-0000-0000-000011000000}"/>
                </a:ext>
              </a:extLst>
            </xdr:cNvPr>
            <xdr:cNvCxnSpPr>
              <a:endCxn id="14" idx="1"/>
            </xdr:cNvCxnSpPr>
          </xdr:nvCxnSpPr>
          <xdr:spPr>
            <a:xfrm flipH="1">
              <a:off x="3350173" y="3243771"/>
              <a:ext cx="1602828" cy="880969"/>
            </a:xfrm>
            <a:prstGeom prst="line">
              <a:avLst/>
            </a:prstGeom>
            <a:ln>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7</xdr:col>
      <xdr:colOff>74543</xdr:colOff>
      <xdr:row>47</xdr:row>
      <xdr:rowOff>161192</xdr:rowOff>
    </xdr:from>
    <xdr:to>
      <xdr:col>26</xdr:col>
      <xdr:colOff>107674</xdr:colOff>
      <xdr:row>49</xdr:row>
      <xdr:rowOff>59774</xdr:rowOff>
    </xdr:to>
    <xdr:grpSp>
      <xdr:nvGrpSpPr>
        <xdr:cNvPr id="18" name="Groep 17">
          <a:extLst>
            <a:ext uri="{FF2B5EF4-FFF2-40B4-BE49-F238E27FC236}">
              <a16:creationId xmlns:a16="http://schemas.microsoft.com/office/drawing/2014/main" id="{00000000-0008-0000-0000-000012000000}"/>
            </a:ext>
          </a:extLst>
        </xdr:cNvPr>
        <xdr:cNvGrpSpPr/>
      </xdr:nvGrpSpPr>
      <xdr:grpSpPr>
        <a:xfrm rot="16200000">
          <a:off x="3094568" y="8025943"/>
          <a:ext cx="279582" cy="3652631"/>
          <a:chOff x="1832020" y="5203885"/>
          <a:chExt cx="279582" cy="2354095"/>
        </a:xfrm>
      </xdr:grpSpPr>
      <xdr:grpSp>
        <xdr:nvGrpSpPr>
          <xdr:cNvPr id="19" name="Groep 18">
            <a:extLst>
              <a:ext uri="{FF2B5EF4-FFF2-40B4-BE49-F238E27FC236}">
                <a16:creationId xmlns:a16="http://schemas.microsoft.com/office/drawing/2014/main" id="{00000000-0008-0000-0000-000013000000}"/>
              </a:ext>
            </a:extLst>
          </xdr:cNvPr>
          <xdr:cNvGrpSpPr/>
        </xdr:nvGrpSpPr>
        <xdr:grpSpPr>
          <a:xfrm>
            <a:off x="1832556" y="5203885"/>
            <a:ext cx="279046" cy="2354095"/>
            <a:chOff x="1832556" y="5203885"/>
            <a:chExt cx="279046" cy="2354095"/>
          </a:xfrm>
        </xdr:grpSpPr>
        <xdr:cxnSp macro="">
          <xdr:nvCxnSpPr>
            <xdr:cNvPr id="21" name="Rechte verbindingslijn met pijl 20">
              <a:extLst>
                <a:ext uri="{FF2B5EF4-FFF2-40B4-BE49-F238E27FC236}">
                  <a16:creationId xmlns:a16="http://schemas.microsoft.com/office/drawing/2014/main" id="{00000000-0008-0000-0000-000015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22" name="Rechte verbindingslijn 21">
              <a:extLst>
                <a:ext uri="{FF2B5EF4-FFF2-40B4-BE49-F238E27FC236}">
                  <a16:creationId xmlns:a16="http://schemas.microsoft.com/office/drawing/2014/main" id="{00000000-0008-0000-0000-000016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20" name="Rechte verbindingslijn 19">
            <a:extLst>
              <a:ext uri="{FF2B5EF4-FFF2-40B4-BE49-F238E27FC236}">
                <a16:creationId xmlns:a16="http://schemas.microsoft.com/office/drawing/2014/main" id="{00000000-0008-0000-0000-000014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65316</xdr:colOff>
      <xdr:row>35</xdr:row>
      <xdr:rowOff>76200</xdr:rowOff>
    </xdr:from>
    <xdr:to>
      <xdr:col>20</xdr:col>
      <xdr:colOff>65316</xdr:colOff>
      <xdr:row>37</xdr:row>
      <xdr:rowOff>38100</xdr:rowOff>
    </xdr:to>
    <xdr:cxnSp macro="">
      <xdr:nvCxnSpPr>
        <xdr:cNvPr id="23" name="Rechte verbindingslijn 22">
          <a:extLst>
            <a:ext uri="{FF2B5EF4-FFF2-40B4-BE49-F238E27FC236}">
              <a16:creationId xmlns:a16="http://schemas.microsoft.com/office/drawing/2014/main" id="{00000000-0008-0000-0000-000017000000}"/>
            </a:ext>
          </a:extLst>
        </xdr:cNvPr>
        <xdr:cNvCxnSpPr/>
      </xdr:nvCxnSpPr>
      <xdr:spPr>
        <a:xfrm flipV="1">
          <a:off x="3875316" y="7096125"/>
          <a:ext cx="0" cy="342900"/>
        </a:xfrm>
        <a:prstGeom prst="line">
          <a:avLst/>
        </a:prstGeom>
        <a:ln w="6350">
          <a:solidFill>
            <a:schemeClr val="tx1"/>
          </a:solidFill>
          <a:headEnd type="oval"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190498</xdr:colOff>
      <xdr:row>36</xdr:row>
      <xdr:rowOff>102532</xdr:rowOff>
    </xdr:from>
    <xdr:to>
      <xdr:col>16</xdr:col>
      <xdr:colOff>88280</xdr:colOff>
      <xdr:row>46</xdr:row>
      <xdr:rowOff>104792</xdr:rowOff>
    </xdr:to>
    <xdr:sp macro="" textlink="">
      <xdr:nvSpPr>
        <xdr:cNvPr id="24" name="Rechthoek 23">
          <a:extLst>
            <a:ext uri="{FF2B5EF4-FFF2-40B4-BE49-F238E27FC236}">
              <a16:creationId xmlns:a16="http://schemas.microsoft.com/office/drawing/2014/main" id="{00000000-0008-0000-0000-000018000000}"/>
            </a:ext>
          </a:extLst>
        </xdr:cNvPr>
        <xdr:cNvSpPr/>
      </xdr:nvSpPr>
      <xdr:spPr>
        <a:xfrm>
          <a:off x="1523998" y="7312957"/>
          <a:ext cx="1612282" cy="202156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17</xdr:col>
      <xdr:colOff>0</xdr:colOff>
      <xdr:row>36</xdr:row>
      <xdr:rowOff>102532</xdr:rowOff>
    </xdr:from>
    <xdr:to>
      <xdr:col>25</xdr:col>
      <xdr:colOff>190499</xdr:colOff>
      <xdr:row>46</xdr:row>
      <xdr:rowOff>104792</xdr:rowOff>
    </xdr:to>
    <xdr:sp macro="" textlink="">
      <xdr:nvSpPr>
        <xdr:cNvPr id="25" name="Rechthoek 24">
          <a:extLst>
            <a:ext uri="{FF2B5EF4-FFF2-40B4-BE49-F238E27FC236}">
              <a16:creationId xmlns:a16="http://schemas.microsoft.com/office/drawing/2014/main" id="{00000000-0008-0000-0000-000019000000}"/>
            </a:ext>
          </a:extLst>
        </xdr:cNvPr>
        <xdr:cNvSpPr/>
      </xdr:nvSpPr>
      <xdr:spPr>
        <a:xfrm>
          <a:off x="3238500" y="7312957"/>
          <a:ext cx="1714499" cy="202156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27</xdr:col>
      <xdr:colOff>0</xdr:colOff>
      <xdr:row>37</xdr:row>
      <xdr:rowOff>0</xdr:rowOff>
    </xdr:from>
    <xdr:to>
      <xdr:col>28</xdr:col>
      <xdr:colOff>59531</xdr:colOff>
      <xdr:row>38</xdr:row>
      <xdr:rowOff>0</xdr:rowOff>
    </xdr:to>
    <xdr:grpSp>
      <xdr:nvGrpSpPr>
        <xdr:cNvPr id="31" name="Groep 30">
          <a:extLst>
            <a:ext uri="{FF2B5EF4-FFF2-40B4-BE49-F238E27FC236}">
              <a16:creationId xmlns:a16="http://schemas.microsoft.com/office/drawing/2014/main" id="{00000000-0008-0000-0000-00001F000000}"/>
            </a:ext>
          </a:extLst>
        </xdr:cNvPr>
        <xdr:cNvGrpSpPr/>
      </xdr:nvGrpSpPr>
      <xdr:grpSpPr>
        <a:xfrm flipH="1">
          <a:off x="5143500" y="7771086"/>
          <a:ext cx="250031" cy="190500"/>
          <a:chOff x="1832020" y="5203885"/>
          <a:chExt cx="279582" cy="2354095"/>
        </a:xfrm>
      </xdr:grpSpPr>
      <xdr:grpSp>
        <xdr:nvGrpSpPr>
          <xdr:cNvPr id="32" name="Groep 31">
            <a:extLst>
              <a:ext uri="{FF2B5EF4-FFF2-40B4-BE49-F238E27FC236}">
                <a16:creationId xmlns:a16="http://schemas.microsoft.com/office/drawing/2014/main" id="{00000000-0008-0000-0000-000020000000}"/>
              </a:ext>
            </a:extLst>
          </xdr:cNvPr>
          <xdr:cNvGrpSpPr/>
        </xdr:nvGrpSpPr>
        <xdr:grpSpPr>
          <a:xfrm>
            <a:off x="1832556" y="5203885"/>
            <a:ext cx="279046" cy="2354095"/>
            <a:chOff x="1832556" y="5203885"/>
            <a:chExt cx="279046" cy="2354095"/>
          </a:xfrm>
        </xdr:grpSpPr>
        <xdr:cxnSp macro="">
          <xdr:nvCxnSpPr>
            <xdr:cNvPr id="34" name="Rechte verbindingslijn met pijl 33">
              <a:extLst>
                <a:ext uri="{FF2B5EF4-FFF2-40B4-BE49-F238E27FC236}">
                  <a16:creationId xmlns:a16="http://schemas.microsoft.com/office/drawing/2014/main" id="{00000000-0008-0000-0000-000022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35" name="Rechte verbindingslijn 34">
              <a:extLst>
                <a:ext uri="{FF2B5EF4-FFF2-40B4-BE49-F238E27FC236}">
                  <a16:creationId xmlns:a16="http://schemas.microsoft.com/office/drawing/2014/main" id="{00000000-0008-0000-0000-000023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3" name="Rechte verbindingslijn 32">
            <a:extLst>
              <a:ext uri="{FF2B5EF4-FFF2-40B4-BE49-F238E27FC236}">
                <a16:creationId xmlns:a16="http://schemas.microsoft.com/office/drawing/2014/main" id="{00000000-0008-0000-0000-000021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111672</xdr:colOff>
      <xdr:row>40</xdr:row>
      <xdr:rowOff>8146</xdr:rowOff>
    </xdr:from>
    <xdr:to>
      <xdr:col>25</xdr:col>
      <xdr:colOff>85539</xdr:colOff>
      <xdr:row>41</xdr:row>
      <xdr:rowOff>85321</xdr:rowOff>
    </xdr:to>
    <xdr:grpSp>
      <xdr:nvGrpSpPr>
        <xdr:cNvPr id="37" name="Groep 36">
          <a:extLst>
            <a:ext uri="{FF2B5EF4-FFF2-40B4-BE49-F238E27FC236}">
              <a16:creationId xmlns:a16="http://schemas.microsoft.com/office/drawing/2014/main" id="{00000000-0008-0000-0000-000025000000}"/>
            </a:ext>
          </a:extLst>
        </xdr:cNvPr>
        <xdr:cNvGrpSpPr/>
      </xdr:nvGrpSpPr>
      <xdr:grpSpPr>
        <a:xfrm rot="16200000">
          <a:off x="3942277" y="7765196"/>
          <a:ext cx="313658" cy="1497867"/>
          <a:chOff x="1832020" y="5203885"/>
          <a:chExt cx="279582" cy="2354095"/>
        </a:xfrm>
      </xdr:grpSpPr>
      <xdr:grpSp>
        <xdr:nvGrpSpPr>
          <xdr:cNvPr id="38" name="Groep 37">
            <a:extLst>
              <a:ext uri="{FF2B5EF4-FFF2-40B4-BE49-F238E27FC236}">
                <a16:creationId xmlns:a16="http://schemas.microsoft.com/office/drawing/2014/main" id="{00000000-0008-0000-0000-000026000000}"/>
              </a:ext>
            </a:extLst>
          </xdr:cNvPr>
          <xdr:cNvGrpSpPr/>
        </xdr:nvGrpSpPr>
        <xdr:grpSpPr>
          <a:xfrm>
            <a:off x="1832556" y="5203885"/>
            <a:ext cx="279046" cy="2354095"/>
            <a:chOff x="1832556" y="5203885"/>
            <a:chExt cx="279046" cy="2354095"/>
          </a:xfrm>
        </xdr:grpSpPr>
        <xdr:cxnSp macro="">
          <xdr:nvCxnSpPr>
            <xdr:cNvPr id="40" name="Rechte verbindingslijn met pijl 39">
              <a:extLst>
                <a:ext uri="{FF2B5EF4-FFF2-40B4-BE49-F238E27FC236}">
                  <a16:creationId xmlns:a16="http://schemas.microsoft.com/office/drawing/2014/main" id="{00000000-0008-0000-0000-000028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41" name="Rechte verbindingslijn 40">
              <a:extLst>
                <a:ext uri="{FF2B5EF4-FFF2-40B4-BE49-F238E27FC236}">
                  <a16:creationId xmlns:a16="http://schemas.microsoft.com/office/drawing/2014/main" id="{00000000-0008-0000-0000-000029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9" name="Rechte verbindingslijn 38">
            <a:extLst>
              <a:ext uri="{FF2B5EF4-FFF2-40B4-BE49-F238E27FC236}">
                <a16:creationId xmlns:a16="http://schemas.microsoft.com/office/drawing/2014/main" id="{00000000-0008-0000-0000-000027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35</xdr:col>
      <xdr:colOff>190499</xdr:colOff>
      <xdr:row>4</xdr:row>
      <xdr:rowOff>20655</xdr:rowOff>
    </xdr:to>
    <xdr:pic>
      <xdr:nvPicPr>
        <xdr:cNvPr id="2" name="Afbeelding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96049" cy="843615"/>
        </a:xfrm>
        <a:prstGeom prst="rect">
          <a:avLst/>
        </a:prstGeom>
      </xdr:spPr>
    </xdr:pic>
    <xdr:clientData/>
  </xdr:twoCellAnchor>
  <xdr:twoCellAnchor>
    <xdr:from>
      <xdr:col>4</xdr:col>
      <xdr:colOff>54312</xdr:colOff>
      <xdr:row>45</xdr:row>
      <xdr:rowOff>0</xdr:rowOff>
    </xdr:from>
    <xdr:to>
      <xdr:col>5</xdr:col>
      <xdr:colOff>143394</xdr:colOff>
      <xdr:row>58</xdr:row>
      <xdr:rowOff>26276</xdr:rowOff>
    </xdr:to>
    <xdr:grpSp>
      <xdr:nvGrpSpPr>
        <xdr:cNvPr id="3" name="Groep 2">
          <a:extLst>
            <a:ext uri="{FF2B5EF4-FFF2-40B4-BE49-F238E27FC236}">
              <a16:creationId xmlns:a16="http://schemas.microsoft.com/office/drawing/2014/main" id="{00000000-0008-0000-0100-000003000000}"/>
            </a:ext>
          </a:extLst>
        </xdr:cNvPr>
        <xdr:cNvGrpSpPr/>
      </xdr:nvGrpSpPr>
      <xdr:grpSpPr>
        <a:xfrm>
          <a:off x="816312" y="7291552"/>
          <a:ext cx="279582" cy="2246586"/>
          <a:chOff x="1832020" y="5203885"/>
          <a:chExt cx="279582" cy="2354095"/>
        </a:xfrm>
      </xdr:grpSpPr>
      <xdr:grpSp>
        <xdr:nvGrpSpPr>
          <xdr:cNvPr id="4" name="Groep 3">
            <a:extLst>
              <a:ext uri="{FF2B5EF4-FFF2-40B4-BE49-F238E27FC236}">
                <a16:creationId xmlns:a16="http://schemas.microsoft.com/office/drawing/2014/main" id="{00000000-0008-0000-0100-000004000000}"/>
              </a:ext>
            </a:extLst>
          </xdr:cNvPr>
          <xdr:cNvGrpSpPr/>
        </xdr:nvGrpSpPr>
        <xdr:grpSpPr>
          <a:xfrm>
            <a:off x="1832556" y="5203885"/>
            <a:ext cx="279046" cy="2354095"/>
            <a:chOff x="1832556" y="5203885"/>
            <a:chExt cx="279046" cy="2354095"/>
          </a:xfrm>
        </xdr:grpSpPr>
        <xdr:cxnSp macro="">
          <xdr:nvCxnSpPr>
            <xdr:cNvPr id="6" name="Rechte verbindingslijn met pijl 5">
              <a:extLst>
                <a:ext uri="{FF2B5EF4-FFF2-40B4-BE49-F238E27FC236}">
                  <a16:creationId xmlns:a16="http://schemas.microsoft.com/office/drawing/2014/main" id="{00000000-0008-0000-0100-000006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7" name="Rechte verbindingslijn 6">
              <a:extLst>
                <a:ext uri="{FF2B5EF4-FFF2-40B4-BE49-F238E27FC236}">
                  <a16:creationId xmlns:a16="http://schemas.microsoft.com/office/drawing/2014/main" id="{00000000-0008-0000-0100-000007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5" name="Rechte verbindingslijn 4">
            <a:extLst>
              <a:ext uri="{FF2B5EF4-FFF2-40B4-BE49-F238E27FC236}">
                <a16:creationId xmlns:a16="http://schemas.microsoft.com/office/drawing/2014/main" id="{00000000-0008-0000-0100-000005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27</xdr:col>
      <xdr:colOff>45367</xdr:colOff>
      <xdr:row>52</xdr:row>
      <xdr:rowOff>1</xdr:rowOff>
    </xdr:from>
    <xdr:to>
      <xdr:col>28</xdr:col>
      <xdr:colOff>39414</xdr:colOff>
      <xdr:row>53</xdr:row>
      <xdr:rowOff>0</xdr:rowOff>
    </xdr:to>
    <xdr:grpSp>
      <xdr:nvGrpSpPr>
        <xdr:cNvPr id="8" name="Groep 7">
          <a:extLst>
            <a:ext uri="{FF2B5EF4-FFF2-40B4-BE49-F238E27FC236}">
              <a16:creationId xmlns:a16="http://schemas.microsoft.com/office/drawing/2014/main" id="{00000000-0008-0000-0100-000008000000}"/>
            </a:ext>
          </a:extLst>
        </xdr:cNvPr>
        <xdr:cNvGrpSpPr/>
      </xdr:nvGrpSpPr>
      <xdr:grpSpPr>
        <a:xfrm flipH="1">
          <a:off x="4840712" y="8290035"/>
          <a:ext cx="184547" cy="190499"/>
          <a:chOff x="1832020" y="5203885"/>
          <a:chExt cx="279582" cy="2354095"/>
        </a:xfrm>
      </xdr:grpSpPr>
      <xdr:grpSp>
        <xdr:nvGrpSpPr>
          <xdr:cNvPr id="9" name="Groep 8">
            <a:extLst>
              <a:ext uri="{FF2B5EF4-FFF2-40B4-BE49-F238E27FC236}">
                <a16:creationId xmlns:a16="http://schemas.microsoft.com/office/drawing/2014/main" id="{00000000-0008-0000-0100-000009000000}"/>
              </a:ext>
            </a:extLst>
          </xdr:cNvPr>
          <xdr:cNvGrpSpPr/>
        </xdr:nvGrpSpPr>
        <xdr:grpSpPr>
          <a:xfrm>
            <a:off x="1832556" y="5203885"/>
            <a:ext cx="279046" cy="2354095"/>
            <a:chOff x="1832556" y="5203885"/>
            <a:chExt cx="279046" cy="2354095"/>
          </a:xfrm>
        </xdr:grpSpPr>
        <xdr:cxnSp macro="">
          <xdr:nvCxnSpPr>
            <xdr:cNvPr id="11" name="Rechte verbindingslijn met pijl 10">
              <a:extLst>
                <a:ext uri="{FF2B5EF4-FFF2-40B4-BE49-F238E27FC236}">
                  <a16:creationId xmlns:a16="http://schemas.microsoft.com/office/drawing/2014/main" id="{00000000-0008-0000-0100-00000B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12" name="Rechte verbindingslijn 11">
              <a:extLst>
                <a:ext uri="{FF2B5EF4-FFF2-40B4-BE49-F238E27FC236}">
                  <a16:creationId xmlns:a16="http://schemas.microsoft.com/office/drawing/2014/main" id="{00000000-0008-0000-0100-00000C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0" name="Rechte verbindingslijn 9">
            <a:extLst>
              <a:ext uri="{FF2B5EF4-FFF2-40B4-BE49-F238E27FC236}">
                <a16:creationId xmlns:a16="http://schemas.microsoft.com/office/drawing/2014/main" id="{00000000-0008-0000-0100-00000A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0</xdr:colOff>
      <xdr:row>45</xdr:row>
      <xdr:rowOff>0</xdr:rowOff>
    </xdr:from>
    <xdr:to>
      <xdr:col>27</xdr:col>
      <xdr:colOff>0</xdr:colOff>
      <xdr:row>45</xdr:row>
      <xdr:rowOff>190500</xdr:rowOff>
    </xdr:to>
    <xdr:grpSp>
      <xdr:nvGrpSpPr>
        <xdr:cNvPr id="13" name="Groep 12">
          <a:extLst>
            <a:ext uri="{FF2B5EF4-FFF2-40B4-BE49-F238E27FC236}">
              <a16:creationId xmlns:a16="http://schemas.microsoft.com/office/drawing/2014/main" id="{00000000-0008-0000-0100-00000D000000}"/>
            </a:ext>
          </a:extLst>
        </xdr:cNvPr>
        <xdr:cNvGrpSpPr/>
      </xdr:nvGrpSpPr>
      <xdr:grpSpPr>
        <a:xfrm>
          <a:off x="1143000" y="7291552"/>
          <a:ext cx="3652345" cy="190500"/>
          <a:chOff x="952499" y="2667000"/>
          <a:chExt cx="3950265" cy="190500"/>
        </a:xfrm>
      </xdr:grpSpPr>
      <xdr:sp macro="" textlink="">
        <xdr:nvSpPr>
          <xdr:cNvPr id="14" name="Rechthoek 13">
            <a:extLst>
              <a:ext uri="{FF2B5EF4-FFF2-40B4-BE49-F238E27FC236}">
                <a16:creationId xmlns:a16="http://schemas.microsoft.com/office/drawing/2014/main" id="{00000000-0008-0000-0100-00000E000000}"/>
              </a:ext>
            </a:extLst>
          </xdr:cNvPr>
          <xdr:cNvSpPr/>
        </xdr:nvSpPr>
        <xdr:spPr>
          <a:xfrm>
            <a:off x="952499" y="2667000"/>
            <a:ext cx="3950265" cy="190500"/>
          </a:xfrm>
          <a:prstGeom prst="rect">
            <a:avLst/>
          </a:prstGeom>
          <a:solidFill>
            <a:schemeClr val="accent3">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sp macro="" textlink="">
        <xdr:nvSpPr>
          <xdr:cNvPr id="15" name="Rechthoek 14">
            <a:extLst>
              <a:ext uri="{FF2B5EF4-FFF2-40B4-BE49-F238E27FC236}">
                <a16:creationId xmlns:a16="http://schemas.microsoft.com/office/drawing/2014/main" id="{00000000-0008-0000-0100-00000F000000}"/>
              </a:ext>
            </a:extLst>
          </xdr:cNvPr>
          <xdr:cNvSpPr/>
        </xdr:nvSpPr>
        <xdr:spPr>
          <a:xfrm>
            <a:off x="1066799" y="2667000"/>
            <a:ext cx="3695698" cy="1905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sp macro="" textlink="">
        <xdr:nvSpPr>
          <xdr:cNvPr id="16" name="Rechthoek 15">
            <a:extLst>
              <a:ext uri="{FF2B5EF4-FFF2-40B4-BE49-F238E27FC236}">
                <a16:creationId xmlns:a16="http://schemas.microsoft.com/office/drawing/2014/main" id="{00000000-0008-0000-0100-000010000000}"/>
              </a:ext>
            </a:extLst>
          </xdr:cNvPr>
          <xdr:cNvSpPr/>
        </xdr:nvSpPr>
        <xdr:spPr>
          <a:xfrm>
            <a:off x="1066800" y="2748643"/>
            <a:ext cx="3696069" cy="4488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grpSp>
    <xdr:clientData/>
  </xdr:twoCellAnchor>
  <xdr:twoCellAnchor>
    <xdr:from>
      <xdr:col>5</xdr:col>
      <xdr:colOff>190499</xdr:colOff>
      <xdr:row>44</xdr:row>
      <xdr:rowOff>190500</xdr:rowOff>
    </xdr:from>
    <xdr:to>
      <xdr:col>26</xdr:col>
      <xdr:colOff>125015</xdr:colOff>
      <xdr:row>58</xdr:row>
      <xdr:rowOff>29910</xdr:rowOff>
    </xdr:to>
    <xdr:sp macro="" textlink="">
      <xdr:nvSpPr>
        <xdr:cNvPr id="17" name="Rechthoek 16">
          <a:extLst>
            <a:ext uri="{FF2B5EF4-FFF2-40B4-BE49-F238E27FC236}">
              <a16:creationId xmlns:a16="http://schemas.microsoft.com/office/drawing/2014/main" id="{00000000-0008-0000-0100-000011000000}"/>
            </a:ext>
          </a:extLst>
        </xdr:cNvPr>
        <xdr:cNvSpPr/>
      </xdr:nvSpPr>
      <xdr:spPr>
        <a:xfrm>
          <a:off x="1142999" y="7200900"/>
          <a:ext cx="3639741" cy="225876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17</xdr:col>
      <xdr:colOff>0</xdr:colOff>
      <xdr:row>47</xdr:row>
      <xdr:rowOff>58617</xdr:rowOff>
    </xdr:from>
    <xdr:to>
      <xdr:col>25</xdr:col>
      <xdr:colOff>0</xdr:colOff>
      <xdr:row>56</xdr:row>
      <xdr:rowOff>161192</xdr:rowOff>
    </xdr:to>
    <xdr:grpSp>
      <xdr:nvGrpSpPr>
        <xdr:cNvPr id="18" name="Groep 17">
          <a:extLst>
            <a:ext uri="{FF2B5EF4-FFF2-40B4-BE49-F238E27FC236}">
              <a16:creationId xmlns:a16="http://schemas.microsoft.com/office/drawing/2014/main" id="{00000000-0008-0000-0100-000012000000}"/>
            </a:ext>
          </a:extLst>
        </xdr:cNvPr>
        <xdr:cNvGrpSpPr/>
      </xdr:nvGrpSpPr>
      <xdr:grpSpPr>
        <a:xfrm>
          <a:off x="3087414" y="7770583"/>
          <a:ext cx="1458310" cy="1514902"/>
          <a:chOff x="3507533" y="3243771"/>
          <a:chExt cx="1532493" cy="1761938"/>
        </a:xfrm>
      </xdr:grpSpPr>
      <xdr:sp macro="" textlink="">
        <xdr:nvSpPr>
          <xdr:cNvPr id="19" name="Rechthoek 18">
            <a:extLst>
              <a:ext uri="{FF2B5EF4-FFF2-40B4-BE49-F238E27FC236}">
                <a16:creationId xmlns:a16="http://schemas.microsoft.com/office/drawing/2014/main" id="{00000000-0008-0000-0100-000013000000}"/>
              </a:ext>
            </a:extLst>
          </xdr:cNvPr>
          <xdr:cNvSpPr/>
        </xdr:nvSpPr>
        <xdr:spPr>
          <a:xfrm>
            <a:off x="3507533" y="3243772"/>
            <a:ext cx="1532493" cy="1761937"/>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grpSp>
        <xdr:nvGrpSpPr>
          <xdr:cNvPr id="20" name="Groep 19">
            <a:extLst>
              <a:ext uri="{FF2B5EF4-FFF2-40B4-BE49-F238E27FC236}">
                <a16:creationId xmlns:a16="http://schemas.microsoft.com/office/drawing/2014/main" id="{00000000-0008-0000-0100-000014000000}"/>
              </a:ext>
            </a:extLst>
          </xdr:cNvPr>
          <xdr:cNvGrpSpPr/>
        </xdr:nvGrpSpPr>
        <xdr:grpSpPr>
          <a:xfrm>
            <a:off x="3507533" y="3243771"/>
            <a:ext cx="1445473" cy="1761936"/>
            <a:chOff x="3507533" y="3243771"/>
            <a:chExt cx="1445473" cy="1761936"/>
          </a:xfrm>
        </xdr:grpSpPr>
        <xdr:cxnSp macro="">
          <xdr:nvCxnSpPr>
            <xdr:cNvPr id="21" name="Rechte verbindingslijn 20">
              <a:extLst>
                <a:ext uri="{FF2B5EF4-FFF2-40B4-BE49-F238E27FC236}">
                  <a16:creationId xmlns:a16="http://schemas.microsoft.com/office/drawing/2014/main" id="{00000000-0008-0000-0100-000015000000}"/>
                </a:ext>
              </a:extLst>
            </xdr:cNvPr>
            <xdr:cNvCxnSpPr>
              <a:stCxn id="19" idx="1"/>
            </xdr:cNvCxnSpPr>
          </xdr:nvCxnSpPr>
          <xdr:spPr>
            <a:xfrm>
              <a:off x="3507533" y="4124740"/>
              <a:ext cx="1445469" cy="880967"/>
            </a:xfrm>
            <a:prstGeom prst="line">
              <a:avLst/>
            </a:prstGeom>
            <a:ln>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2" name="Rechte verbindingslijn 21">
              <a:extLst>
                <a:ext uri="{FF2B5EF4-FFF2-40B4-BE49-F238E27FC236}">
                  <a16:creationId xmlns:a16="http://schemas.microsoft.com/office/drawing/2014/main" id="{00000000-0008-0000-0100-000016000000}"/>
                </a:ext>
              </a:extLst>
            </xdr:cNvPr>
            <xdr:cNvCxnSpPr>
              <a:endCxn id="19" idx="1"/>
            </xdr:cNvCxnSpPr>
          </xdr:nvCxnSpPr>
          <xdr:spPr>
            <a:xfrm flipH="1">
              <a:off x="3507533" y="3243771"/>
              <a:ext cx="1445473" cy="880969"/>
            </a:xfrm>
            <a:prstGeom prst="line">
              <a:avLst/>
            </a:prstGeom>
            <a:ln>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5</xdr:col>
      <xdr:colOff>182220</xdr:colOff>
      <xdr:row>58</xdr:row>
      <xdr:rowOff>154285</xdr:rowOff>
    </xdr:from>
    <xdr:to>
      <xdr:col>26</xdr:col>
      <xdr:colOff>1176</xdr:colOff>
      <xdr:row>60</xdr:row>
      <xdr:rowOff>59774</xdr:rowOff>
    </xdr:to>
    <xdr:grpSp>
      <xdr:nvGrpSpPr>
        <xdr:cNvPr id="23" name="Groep 22">
          <a:extLst>
            <a:ext uri="{FF2B5EF4-FFF2-40B4-BE49-F238E27FC236}">
              <a16:creationId xmlns:a16="http://schemas.microsoft.com/office/drawing/2014/main" id="{00000000-0008-0000-0100-000017000000}"/>
            </a:ext>
          </a:extLst>
        </xdr:cNvPr>
        <xdr:cNvGrpSpPr/>
      </xdr:nvGrpSpPr>
      <xdr:grpSpPr>
        <a:xfrm rot="16200000">
          <a:off x="2759970" y="8040897"/>
          <a:ext cx="286489" cy="3536990"/>
          <a:chOff x="1832020" y="5203885"/>
          <a:chExt cx="279582" cy="2354095"/>
        </a:xfrm>
      </xdr:grpSpPr>
      <xdr:grpSp>
        <xdr:nvGrpSpPr>
          <xdr:cNvPr id="24" name="Groep 23">
            <a:extLst>
              <a:ext uri="{FF2B5EF4-FFF2-40B4-BE49-F238E27FC236}">
                <a16:creationId xmlns:a16="http://schemas.microsoft.com/office/drawing/2014/main" id="{00000000-0008-0000-0100-000018000000}"/>
              </a:ext>
            </a:extLst>
          </xdr:cNvPr>
          <xdr:cNvGrpSpPr/>
        </xdr:nvGrpSpPr>
        <xdr:grpSpPr>
          <a:xfrm>
            <a:off x="1832556" y="5203885"/>
            <a:ext cx="279046" cy="2354095"/>
            <a:chOff x="1832556" y="5203885"/>
            <a:chExt cx="279046" cy="2354095"/>
          </a:xfrm>
        </xdr:grpSpPr>
        <xdr:cxnSp macro="">
          <xdr:nvCxnSpPr>
            <xdr:cNvPr id="26" name="Rechte verbindingslijn met pijl 25">
              <a:extLst>
                <a:ext uri="{FF2B5EF4-FFF2-40B4-BE49-F238E27FC236}">
                  <a16:creationId xmlns:a16="http://schemas.microsoft.com/office/drawing/2014/main" id="{00000000-0008-0000-0100-00001A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27" name="Rechte verbindingslijn 26">
              <a:extLst>
                <a:ext uri="{FF2B5EF4-FFF2-40B4-BE49-F238E27FC236}">
                  <a16:creationId xmlns:a16="http://schemas.microsoft.com/office/drawing/2014/main" id="{00000000-0008-0000-0100-00001B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25" name="Rechte verbindingslijn 24">
            <a:extLst>
              <a:ext uri="{FF2B5EF4-FFF2-40B4-BE49-F238E27FC236}">
                <a16:creationId xmlns:a16="http://schemas.microsoft.com/office/drawing/2014/main" id="{00000000-0008-0000-0100-000019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135354</xdr:colOff>
      <xdr:row>46</xdr:row>
      <xdr:rowOff>115467</xdr:rowOff>
    </xdr:from>
    <xdr:to>
      <xdr:col>14</xdr:col>
      <xdr:colOff>220578</xdr:colOff>
      <xdr:row>57</xdr:row>
      <xdr:rowOff>91786</xdr:rowOff>
    </xdr:to>
    <xdr:sp macro="" textlink="">
      <xdr:nvSpPr>
        <xdr:cNvPr id="28" name="Rechthoek 27">
          <a:extLst>
            <a:ext uri="{FF2B5EF4-FFF2-40B4-BE49-F238E27FC236}">
              <a16:creationId xmlns:a16="http://schemas.microsoft.com/office/drawing/2014/main" id="{00000000-0008-0000-0100-00001C000000}"/>
            </a:ext>
          </a:extLst>
        </xdr:cNvPr>
        <xdr:cNvSpPr/>
      </xdr:nvSpPr>
      <xdr:spPr>
        <a:xfrm>
          <a:off x="1278354" y="7544967"/>
          <a:ext cx="1552074" cy="178606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16</xdr:col>
      <xdr:colOff>770</xdr:colOff>
      <xdr:row>46</xdr:row>
      <xdr:rowOff>115467</xdr:rowOff>
    </xdr:from>
    <xdr:to>
      <xdr:col>26</xdr:col>
      <xdr:colOff>0</xdr:colOff>
      <xdr:row>57</xdr:row>
      <xdr:rowOff>91786</xdr:rowOff>
    </xdr:to>
    <xdr:sp macro="" textlink="">
      <xdr:nvSpPr>
        <xdr:cNvPr id="29" name="Rechthoek 28">
          <a:extLst>
            <a:ext uri="{FF2B5EF4-FFF2-40B4-BE49-F238E27FC236}">
              <a16:creationId xmlns:a16="http://schemas.microsoft.com/office/drawing/2014/main" id="{00000000-0008-0000-0100-00001D000000}"/>
            </a:ext>
          </a:extLst>
        </xdr:cNvPr>
        <xdr:cNvSpPr/>
      </xdr:nvSpPr>
      <xdr:spPr>
        <a:xfrm>
          <a:off x="2953520" y="7544967"/>
          <a:ext cx="1704205" cy="178606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23</xdr:col>
      <xdr:colOff>54224</xdr:colOff>
      <xdr:row>43</xdr:row>
      <xdr:rowOff>189808</xdr:rowOff>
    </xdr:from>
    <xdr:to>
      <xdr:col>23</xdr:col>
      <xdr:colOff>54224</xdr:colOff>
      <xdr:row>45</xdr:row>
      <xdr:rowOff>79015</xdr:rowOff>
    </xdr:to>
    <xdr:cxnSp macro="">
      <xdr:nvCxnSpPr>
        <xdr:cNvPr id="30" name="Rechte verbindingslijn 29">
          <a:extLst>
            <a:ext uri="{FF2B5EF4-FFF2-40B4-BE49-F238E27FC236}">
              <a16:creationId xmlns:a16="http://schemas.microsoft.com/office/drawing/2014/main" id="{00000000-0008-0000-0100-00001E000000}"/>
            </a:ext>
          </a:extLst>
        </xdr:cNvPr>
        <xdr:cNvCxnSpPr/>
      </xdr:nvCxnSpPr>
      <xdr:spPr>
        <a:xfrm flipV="1">
          <a:off x="4207124" y="6952558"/>
          <a:ext cx="0" cy="327357"/>
        </a:xfrm>
        <a:prstGeom prst="line">
          <a:avLst/>
        </a:prstGeom>
        <a:ln w="6350">
          <a:solidFill>
            <a:schemeClr val="tx1"/>
          </a:solidFill>
          <a:headEnd type="oval"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45</xdr:row>
      <xdr:rowOff>1</xdr:rowOff>
    </xdr:from>
    <xdr:to>
      <xdr:col>29</xdr:col>
      <xdr:colOff>184547</xdr:colOff>
      <xdr:row>46</xdr:row>
      <xdr:rowOff>0</xdr:rowOff>
    </xdr:to>
    <xdr:grpSp>
      <xdr:nvGrpSpPr>
        <xdr:cNvPr id="31" name="Groep 30">
          <a:extLst>
            <a:ext uri="{FF2B5EF4-FFF2-40B4-BE49-F238E27FC236}">
              <a16:creationId xmlns:a16="http://schemas.microsoft.com/office/drawing/2014/main" id="{00000000-0008-0000-0100-00001F000000}"/>
            </a:ext>
          </a:extLst>
        </xdr:cNvPr>
        <xdr:cNvGrpSpPr/>
      </xdr:nvGrpSpPr>
      <xdr:grpSpPr>
        <a:xfrm flipH="1">
          <a:off x="5176345" y="7291553"/>
          <a:ext cx="184547" cy="229913"/>
          <a:chOff x="1832020" y="5203885"/>
          <a:chExt cx="279582" cy="2354095"/>
        </a:xfrm>
      </xdr:grpSpPr>
      <xdr:grpSp>
        <xdr:nvGrpSpPr>
          <xdr:cNvPr id="32" name="Groep 31">
            <a:extLst>
              <a:ext uri="{FF2B5EF4-FFF2-40B4-BE49-F238E27FC236}">
                <a16:creationId xmlns:a16="http://schemas.microsoft.com/office/drawing/2014/main" id="{00000000-0008-0000-0100-000020000000}"/>
              </a:ext>
            </a:extLst>
          </xdr:cNvPr>
          <xdr:cNvGrpSpPr/>
        </xdr:nvGrpSpPr>
        <xdr:grpSpPr>
          <a:xfrm>
            <a:off x="1832556" y="5203885"/>
            <a:ext cx="279046" cy="2354095"/>
            <a:chOff x="1832556" y="5203885"/>
            <a:chExt cx="279046" cy="2354095"/>
          </a:xfrm>
        </xdr:grpSpPr>
        <xdr:cxnSp macro="">
          <xdr:nvCxnSpPr>
            <xdr:cNvPr id="34" name="Rechte verbindingslijn met pijl 33">
              <a:extLst>
                <a:ext uri="{FF2B5EF4-FFF2-40B4-BE49-F238E27FC236}">
                  <a16:creationId xmlns:a16="http://schemas.microsoft.com/office/drawing/2014/main" id="{00000000-0008-0000-0100-000022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35" name="Rechte verbindingslijn 34">
              <a:extLst>
                <a:ext uri="{FF2B5EF4-FFF2-40B4-BE49-F238E27FC236}">
                  <a16:creationId xmlns:a16="http://schemas.microsoft.com/office/drawing/2014/main" id="{00000000-0008-0000-0100-000023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3" name="Rechte verbindingslijn 32">
            <a:extLst>
              <a:ext uri="{FF2B5EF4-FFF2-40B4-BE49-F238E27FC236}">
                <a16:creationId xmlns:a16="http://schemas.microsoft.com/office/drawing/2014/main" id="{00000000-0008-0000-0100-000021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29</xdr:col>
      <xdr:colOff>0</xdr:colOff>
      <xdr:row>46</xdr:row>
      <xdr:rowOff>0</xdr:rowOff>
    </xdr:from>
    <xdr:to>
      <xdr:col>29</xdr:col>
      <xdr:colOff>184547</xdr:colOff>
      <xdr:row>58</xdr:row>
      <xdr:rowOff>36635</xdr:rowOff>
    </xdr:to>
    <xdr:grpSp>
      <xdr:nvGrpSpPr>
        <xdr:cNvPr id="36" name="Groep 35">
          <a:extLst>
            <a:ext uri="{FF2B5EF4-FFF2-40B4-BE49-F238E27FC236}">
              <a16:creationId xmlns:a16="http://schemas.microsoft.com/office/drawing/2014/main" id="{00000000-0008-0000-0100-000024000000}"/>
            </a:ext>
          </a:extLst>
        </xdr:cNvPr>
        <xdr:cNvGrpSpPr/>
      </xdr:nvGrpSpPr>
      <xdr:grpSpPr>
        <a:xfrm flipH="1">
          <a:off x="5176345" y="7521466"/>
          <a:ext cx="184547" cy="2027031"/>
          <a:chOff x="1832020" y="5203885"/>
          <a:chExt cx="279582" cy="2354095"/>
        </a:xfrm>
      </xdr:grpSpPr>
      <xdr:grpSp>
        <xdr:nvGrpSpPr>
          <xdr:cNvPr id="37" name="Groep 36">
            <a:extLst>
              <a:ext uri="{FF2B5EF4-FFF2-40B4-BE49-F238E27FC236}">
                <a16:creationId xmlns:a16="http://schemas.microsoft.com/office/drawing/2014/main" id="{00000000-0008-0000-0100-000025000000}"/>
              </a:ext>
            </a:extLst>
          </xdr:cNvPr>
          <xdr:cNvGrpSpPr/>
        </xdr:nvGrpSpPr>
        <xdr:grpSpPr>
          <a:xfrm>
            <a:off x="1832556" y="5203885"/>
            <a:ext cx="279046" cy="2354095"/>
            <a:chOff x="1832556" y="5203885"/>
            <a:chExt cx="279046" cy="2354095"/>
          </a:xfrm>
        </xdr:grpSpPr>
        <xdr:cxnSp macro="">
          <xdr:nvCxnSpPr>
            <xdr:cNvPr id="39" name="Rechte verbindingslijn met pijl 38">
              <a:extLst>
                <a:ext uri="{FF2B5EF4-FFF2-40B4-BE49-F238E27FC236}">
                  <a16:creationId xmlns:a16="http://schemas.microsoft.com/office/drawing/2014/main" id="{00000000-0008-0000-0100-000027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40" name="Rechte verbindingslijn 39">
              <a:extLst>
                <a:ext uri="{FF2B5EF4-FFF2-40B4-BE49-F238E27FC236}">
                  <a16:creationId xmlns:a16="http://schemas.microsoft.com/office/drawing/2014/main" id="{00000000-0008-0000-0100-000028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8" name="Rechte verbindingslijn 37">
            <a:extLst>
              <a:ext uri="{FF2B5EF4-FFF2-40B4-BE49-F238E27FC236}">
                <a16:creationId xmlns:a16="http://schemas.microsoft.com/office/drawing/2014/main" id="{00000000-0008-0000-0100-000026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30</xdr:col>
          <xdr:colOff>0</xdr:colOff>
          <xdr:row>22</xdr:row>
          <xdr:rowOff>28575</xdr:rowOff>
        </xdr:from>
        <xdr:to>
          <xdr:col>31</xdr:col>
          <xdr:colOff>28575</xdr:colOff>
          <xdr:row>22</xdr:row>
          <xdr:rowOff>180975</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1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23</xdr:row>
          <xdr:rowOff>28575</xdr:rowOff>
        </xdr:from>
        <xdr:to>
          <xdr:col>31</xdr:col>
          <xdr:colOff>9525</xdr:colOff>
          <xdr:row>23</xdr:row>
          <xdr:rowOff>180975</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1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34</xdr:col>
      <xdr:colOff>0</xdr:colOff>
      <xdr:row>4</xdr:row>
      <xdr:rowOff>2273</xdr:rowOff>
    </xdr:to>
    <xdr:pic>
      <xdr:nvPicPr>
        <xdr:cNvPr id="2" name="Afbeelding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77000" cy="840473"/>
        </a:xfrm>
        <a:prstGeom prst="rect">
          <a:avLst/>
        </a:prstGeom>
      </xdr:spPr>
    </xdr:pic>
    <xdr:clientData/>
  </xdr:twoCellAnchor>
  <xdr:twoCellAnchor>
    <xdr:from>
      <xdr:col>17</xdr:col>
      <xdr:colOff>112690</xdr:colOff>
      <xdr:row>35</xdr:row>
      <xdr:rowOff>6319</xdr:rowOff>
    </xdr:from>
    <xdr:to>
      <xdr:col>25</xdr:col>
      <xdr:colOff>83038</xdr:colOff>
      <xdr:row>36</xdr:row>
      <xdr:rowOff>0</xdr:rowOff>
    </xdr:to>
    <xdr:grpSp>
      <xdr:nvGrpSpPr>
        <xdr:cNvPr id="3" name="Groep 2">
          <a:extLst>
            <a:ext uri="{FF2B5EF4-FFF2-40B4-BE49-F238E27FC236}">
              <a16:creationId xmlns:a16="http://schemas.microsoft.com/office/drawing/2014/main" id="{00000000-0008-0000-0200-000003000000}"/>
            </a:ext>
          </a:extLst>
        </xdr:cNvPr>
        <xdr:cNvGrpSpPr/>
      </xdr:nvGrpSpPr>
      <xdr:grpSpPr>
        <a:xfrm>
          <a:off x="3351190" y="7397719"/>
          <a:ext cx="1494348" cy="184181"/>
          <a:chOff x="952500" y="2667000"/>
          <a:chExt cx="3810000" cy="190500"/>
        </a:xfrm>
      </xdr:grpSpPr>
      <xdr:sp macro="" textlink="">
        <xdr:nvSpPr>
          <xdr:cNvPr id="4" name="Rechthoek 3">
            <a:extLst>
              <a:ext uri="{FF2B5EF4-FFF2-40B4-BE49-F238E27FC236}">
                <a16:creationId xmlns:a16="http://schemas.microsoft.com/office/drawing/2014/main" id="{00000000-0008-0000-0200-000004000000}"/>
              </a:ext>
            </a:extLst>
          </xdr:cNvPr>
          <xdr:cNvSpPr/>
        </xdr:nvSpPr>
        <xdr:spPr>
          <a:xfrm>
            <a:off x="952500" y="2667000"/>
            <a:ext cx="3810000" cy="190500"/>
          </a:xfrm>
          <a:prstGeom prst="rect">
            <a:avLst/>
          </a:prstGeom>
          <a:solidFill>
            <a:schemeClr val="accent3">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sp macro="" textlink="">
        <xdr:nvSpPr>
          <xdr:cNvPr id="5" name="Rechthoek 4">
            <a:extLst>
              <a:ext uri="{FF2B5EF4-FFF2-40B4-BE49-F238E27FC236}">
                <a16:creationId xmlns:a16="http://schemas.microsoft.com/office/drawing/2014/main" id="{00000000-0008-0000-0200-000005000000}"/>
              </a:ext>
            </a:extLst>
          </xdr:cNvPr>
          <xdr:cNvSpPr/>
        </xdr:nvSpPr>
        <xdr:spPr>
          <a:xfrm>
            <a:off x="1066800" y="2667000"/>
            <a:ext cx="3581400" cy="1905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sp macro="" textlink="">
        <xdr:nvSpPr>
          <xdr:cNvPr id="6" name="Rechthoek 5">
            <a:extLst>
              <a:ext uri="{FF2B5EF4-FFF2-40B4-BE49-F238E27FC236}">
                <a16:creationId xmlns:a16="http://schemas.microsoft.com/office/drawing/2014/main" id="{00000000-0008-0000-0200-000006000000}"/>
              </a:ext>
            </a:extLst>
          </xdr:cNvPr>
          <xdr:cNvSpPr/>
        </xdr:nvSpPr>
        <xdr:spPr>
          <a:xfrm>
            <a:off x="1066800" y="2748643"/>
            <a:ext cx="3581400" cy="4898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grpSp>
    <xdr:clientData/>
  </xdr:twoCellAnchor>
  <xdr:twoCellAnchor>
    <xdr:from>
      <xdr:col>5</xdr:col>
      <xdr:colOff>101418</xdr:colOff>
      <xdr:row>34</xdr:row>
      <xdr:rowOff>0</xdr:rowOff>
    </xdr:from>
    <xdr:to>
      <xdr:col>7</xdr:col>
      <xdr:colOff>0</xdr:colOff>
      <xdr:row>45</xdr:row>
      <xdr:rowOff>0</xdr:rowOff>
    </xdr:to>
    <xdr:grpSp>
      <xdr:nvGrpSpPr>
        <xdr:cNvPr id="7" name="Groep 6">
          <a:extLst>
            <a:ext uri="{FF2B5EF4-FFF2-40B4-BE49-F238E27FC236}">
              <a16:creationId xmlns:a16="http://schemas.microsoft.com/office/drawing/2014/main" id="{00000000-0008-0000-0200-000007000000}"/>
            </a:ext>
          </a:extLst>
        </xdr:cNvPr>
        <xdr:cNvGrpSpPr/>
      </xdr:nvGrpSpPr>
      <xdr:grpSpPr>
        <a:xfrm>
          <a:off x="1053918" y="7200900"/>
          <a:ext cx="279582" cy="2209800"/>
          <a:chOff x="1832020" y="5203885"/>
          <a:chExt cx="279582" cy="2354095"/>
        </a:xfrm>
      </xdr:grpSpPr>
      <xdr:grpSp>
        <xdr:nvGrpSpPr>
          <xdr:cNvPr id="8" name="Groep 7">
            <a:extLst>
              <a:ext uri="{FF2B5EF4-FFF2-40B4-BE49-F238E27FC236}">
                <a16:creationId xmlns:a16="http://schemas.microsoft.com/office/drawing/2014/main" id="{00000000-0008-0000-0200-000008000000}"/>
              </a:ext>
            </a:extLst>
          </xdr:cNvPr>
          <xdr:cNvGrpSpPr/>
        </xdr:nvGrpSpPr>
        <xdr:grpSpPr>
          <a:xfrm>
            <a:off x="1832556" y="5203885"/>
            <a:ext cx="279046" cy="2354095"/>
            <a:chOff x="1832556" y="5203885"/>
            <a:chExt cx="279046" cy="2354095"/>
          </a:xfrm>
        </xdr:grpSpPr>
        <xdr:cxnSp macro="">
          <xdr:nvCxnSpPr>
            <xdr:cNvPr id="10" name="Rechte verbindingslijn met pijl 9">
              <a:extLst>
                <a:ext uri="{FF2B5EF4-FFF2-40B4-BE49-F238E27FC236}">
                  <a16:creationId xmlns:a16="http://schemas.microsoft.com/office/drawing/2014/main" id="{00000000-0008-0000-0200-00000A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11" name="Rechte verbindingslijn 10">
              <a:extLst>
                <a:ext uri="{FF2B5EF4-FFF2-40B4-BE49-F238E27FC236}">
                  <a16:creationId xmlns:a16="http://schemas.microsoft.com/office/drawing/2014/main" id="{00000000-0008-0000-0200-00000B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9" name="Rechte verbindingslijn 8">
            <a:extLst>
              <a:ext uri="{FF2B5EF4-FFF2-40B4-BE49-F238E27FC236}">
                <a16:creationId xmlns:a16="http://schemas.microsoft.com/office/drawing/2014/main" id="{00000000-0008-0000-0200-000009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82825</xdr:colOff>
      <xdr:row>34</xdr:row>
      <xdr:rowOff>0</xdr:rowOff>
    </xdr:from>
    <xdr:to>
      <xdr:col>26</xdr:col>
      <xdr:colOff>107674</xdr:colOff>
      <xdr:row>45</xdr:row>
      <xdr:rowOff>0</xdr:rowOff>
    </xdr:to>
    <xdr:sp macro="" textlink="">
      <xdr:nvSpPr>
        <xdr:cNvPr id="12" name="Rechthoek 11">
          <a:extLst>
            <a:ext uri="{FF2B5EF4-FFF2-40B4-BE49-F238E27FC236}">
              <a16:creationId xmlns:a16="http://schemas.microsoft.com/office/drawing/2014/main" id="{00000000-0008-0000-0200-00000C000000}"/>
            </a:ext>
          </a:extLst>
        </xdr:cNvPr>
        <xdr:cNvSpPr/>
      </xdr:nvSpPr>
      <xdr:spPr>
        <a:xfrm>
          <a:off x="1416325" y="7200900"/>
          <a:ext cx="3644349" cy="22098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17</xdr:col>
      <xdr:colOff>111673</xdr:colOff>
      <xdr:row>36</xdr:row>
      <xdr:rowOff>0</xdr:rowOff>
    </xdr:from>
    <xdr:to>
      <xdr:col>25</xdr:col>
      <xdr:colOff>82826</xdr:colOff>
      <xdr:row>43</xdr:row>
      <xdr:rowOff>185231</xdr:rowOff>
    </xdr:to>
    <xdr:grpSp>
      <xdr:nvGrpSpPr>
        <xdr:cNvPr id="13" name="Groep 12">
          <a:extLst>
            <a:ext uri="{FF2B5EF4-FFF2-40B4-BE49-F238E27FC236}">
              <a16:creationId xmlns:a16="http://schemas.microsoft.com/office/drawing/2014/main" id="{00000000-0008-0000-0200-00000D000000}"/>
            </a:ext>
          </a:extLst>
        </xdr:cNvPr>
        <xdr:cNvGrpSpPr/>
      </xdr:nvGrpSpPr>
      <xdr:grpSpPr>
        <a:xfrm>
          <a:off x="3350173" y="7581900"/>
          <a:ext cx="1495153" cy="1633031"/>
          <a:chOff x="3350173" y="3243771"/>
          <a:chExt cx="1602828" cy="1761938"/>
        </a:xfrm>
      </xdr:grpSpPr>
      <xdr:sp macro="" textlink="">
        <xdr:nvSpPr>
          <xdr:cNvPr id="14" name="Rechthoek 13">
            <a:extLst>
              <a:ext uri="{FF2B5EF4-FFF2-40B4-BE49-F238E27FC236}">
                <a16:creationId xmlns:a16="http://schemas.microsoft.com/office/drawing/2014/main" id="{00000000-0008-0000-0200-00000E000000}"/>
              </a:ext>
            </a:extLst>
          </xdr:cNvPr>
          <xdr:cNvSpPr/>
        </xdr:nvSpPr>
        <xdr:spPr>
          <a:xfrm>
            <a:off x="3350173" y="3243772"/>
            <a:ext cx="1602827" cy="1761937"/>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grpSp>
        <xdr:nvGrpSpPr>
          <xdr:cNvPr id="15" name="Groep 14">
            <a:extLst>
              <a:ext uri="{FF2B5EF4-FFF2-40B4-BE49-F238E27FC236}">
                <a16:creationId xmlns:a16="http://schemas.microsoft.com/office/drawing/2014/main" id="{00000000-0008-0000-0200-00000F000000}"/>
              </a:ext>
            </a:extLst>
          </xdr:cNvPr>
          <xdr:cNvGrpSpPr/>
        </xdr:nvGrpSpPr>
        <xdr:grpSpPr>
          <a:xfrm>
            <a:off x="3350173" y="3243771"/>
            <a:ext cx="1602828" cy="1761936"/>
            <a:chOff x="3350173" y="3243771"/>
            <a:chExt cx="1602828" cy="1761936"/>
          </a:xfrm>
        </xdr:grpSpPr>
        <xdr:cxnSp macro="">
          <xdr:nvCxnSpPr>
            <xdr:cNvPr id="16" name="Rechte verbindingslijn 15">
              <a:extLst>
                <a:ext uri="{FF2B5EF4-FFF2-40B4-BE49-F238E27FC236}">
                  <a16:creationId xmlns:a16="http://schemas.microsoft.com/office/drawing/2014/main" id="{00000000-0008-0000-0200-000010000000}"/>
                </a:ext>
              </a:extLst>
            </xdr:cNvPr>
            <xdr:cNvCxnSpPr>
              <a:stCxn id="14" idx="1"/>
            </xdr:cNvCxnSpPr>
          </xdr:nvCxnSpPr>
          <xdr:spPr>
            <a:xfrm>
              <a:off x="3350173" y="4124740"/>
              <a:ext cx="1602828" cy="880967"/>
            </a:xfrm>
            <a:prstGeom prst="line">
              <a:avLst/>
            </a:prstGeom>
            <a:ln>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7" name="Rechte verbindingslijn 16">
              <a:extLst>
                <a:ext uri="{FF2B5EF4-FFF2-40B4-BE49-F238E27FC236}">
                  <a16:creationId xmlns:a16="http://schemas.microsoft.com/office/drawing/2014/main" id="{00000000-0008-0000-0200-000011000000}"/>
                </a:ext>
              </a:extLst>
            </xdr:cNvPr>
            <xdr:cNvCxnSpPr>
              <a:endCxn id="14" idx="1"/>
            </xdr:cNvCxnSpPr>
          </xdr:nvCxnSpPr>
          <xdr:spPr>
            <a:xfrm flipH="1">
              <a:off x="3350173" y="3243771"/>
              <a:ext cx="1602828" cy="880969"/>
            </a:xfrm>
            <a:prstGeom prst="line">
              <a:avLst/>
            </a:prstGeom>
            <a:ln>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7</xdr:col>
      <xdr:colOff>74543</xdr:colOff>
      <xdr:row>45</xdr:row>
      <xdr:rowOff>161192</xdr:rowOff>
    </xdr:from>
    <xdr:to>
      <xdr:col>26</xdr:col>
      <xdr:colOff>107674</xdr:colOff>
      <xdr:row>47</xdr:row>
      <xdr:rowOff>59774</xdr:rowOff>
    </xdr:to>
    <xdr:grpSp>
      <xdr:nvGrpSpPr>
        <xdr:cNvPr id="18" name="Groep 17">
          <a:extLst>
            <a:ext uri="{FF2B5EF4-FFF2-40B4-BE49-F238E27FC236}">
              <a16:creationId xmlns:a16="http://schemas.microsoft.com/office/drawing/2014/main" id="{00000000-0008-0000-0200-000012000000}"/>
            </a:ext>
          </a:extLst>
        </xdr:cNvPr>
        <xdr:cNvGrpSpPr/>
      </xdr:nvGrpSpPr>
      <xdr:grpSpPr>
        <a:xfrm rot="16200000">
          <a:off x="3094568" y="7885367"/>
          <a:ext cx="279582" cy="3652631"/>
          <a:chOff x="1832020" y="5203885"/>
          <a:chExt cx="279582" cy="2354095"/>
        </a:xfrm>
      </xdr:grpSpPr>
      <xdr:grpSp>
        <xdr:nvGrpSpPr>
          <xdr:cNvPr id="19" name="Groep 18">
            <a:extLst>
              <a:ext uri="{FF2B5EF4-FFF2-40B4-BE49-F238E27FC236}">
                <a16:creationId xmlns:a16="http://schemas.microsoft.com/office/drawing/2014/main" id="{00000000-0008-0000-0200-000013000000}"/>
              </a:ext>
            </a:extLst>
          </xdr:cNvPr>
          <xdr:cNvGrpSpPr/>
        </xdr:nvGrpSpPr>
        <xdr:grpSpPr>
          <a:xfrm>
            <a:off x="1832556" y="5203885"/>
            <a:ext cx="279046" cy="2354095"/>
            <a:chOff x="1832556" y="5203885"/>
            <a:chExt cx="279046" cy="2354095"/>
          </a:xfrm>
        </xdr:grpSpPr>
        <xdr:cxnSp macro="">
          <xdr:nvCxnSpPr>
            <xdr:cNvPr id="21" name="Rechte verbindingslijn met pijl 20">
              <a:extLst>
                <a:ext uri="{FF2B5EF4-FFF2-40B4-BE49-F238E27FC236}">
                  <a16:creationId xmlns:a16="http://schemas.microsoft.com/office/drawing/2014/main" id="{00000000-0008-0000-0200-000015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22" name="Rechte verbindingslijn 21">
              <a:extLst>
                <a:ext uri="{FF2B5EF4-FFF2-40B4-BE49-F238E27FC236}">
                  <a16:creationId xmlns:a16="http://schemas.microsoft.com/office/drawing/2014/main" id="{00000000-0008-0000-0200-000016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20" name="Rechte verbindingslijn 19">
            <a:extLst>
              <a:ext uri="{FF2B5EF4-FFF2-40B4-BE49-F238E27FC236}">
                <a16:creationId xmlns:a16="http://schemas.microsoft.com/office/drawing/2014/main" id="{00000000-0008-0000-0200-000014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65316</xdr:colOff>
      <xdr:row>33</xdr:row>
      <xdr:rowOff>76200</xdr:rowOff>
    </xdr:from>
    <xdr:to>
      <xdr:col>20</xdr:col>
      <xdr:colOff>65316</xdr:colOff>
      <xdr:row>35</xdr:row>
      <xdr:rowOff>38100</xdr:rowOff>
    </xdr:to>
    <xdr:cxnSp macro="">
      <xdr:nvCxnSpPr>
        <xdr:cNvPr id="23" name="Rechte verbindingslijn 22">
          <a:extLst>
            <a:ext uri="{FF2B5EF4-FFF2-40B4-BE49-F238E27FC236}">
              <a16:creationId xmlns:a16="http://schemas.microsoft.com/office/drawing/2014/main" id="{00000000-0008-0000-0200-000017000000}"/>
            </a:ext>
          </a:extLst>
        </xdr:cNvPr>
        <xdr:cNvCxnSpPr/>
      </xdr:nvCxnSpPr>
      <xdr:spPr>
        <a:xfrm flipV="1">
          <a:off x="3875316" y="7086600"/>
          <a:ext cx="0" cy="342900"/>
        </a:xfrm>
        <a:prstGeom prst="line">
          <a:avLst/>
        </a:prstGeom>
        <a:ln w="6350">
          <a:solidFill>
            <a:schemeClr val="tx1"/>
          </a:solidFill>
          <a:headEnd type="oval"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190498</xdr:colOff>
      <xdr:row>34</xdr:row>
      <xdr:rowOff>102532</xdr:rowOff>
    </xdr:from>
    <xdr:to>
      <xdr:col>16</xdr:col>
      <xdr:colOff>88280</xdr:colOff>
      <xdr:row>44</xdr:row>
      <xdr:rowOff>104792</xdr:rowOff>
    </xdr:to>
    <xdr:sp macro="" textlink="">
      <xdr:nvSpPr>
        <xdr:cNvPr id="24" name="Rechthoek 23">
          <a:extLst>
            <a:ext uri="{FF2B5EF4-FFF2-40B4-BE49-F238E27FC236}">
              <a16:creationId xmlns:a16="http://schemas.microsoft.com/office/drawing/2014/main" id="{00000000-0008-0000-0200-000018000000}"/>
            </a:ext>
          </a:extLst>
        </xdr:cNvPr>
        <xdr:cNvSpPr/>
      </xdr:nvSpPr>
      <xdr:spPr>
        <a:xfrm>
          <a:off x="1523998" y="7303432"/>
          <a:ext cx="1612282" cy="202156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17</xdr:col>
      <xdr:colOff>0</xdr:colOff>
      <xdr:row>34</xdr:row>
      <xdr:rowOff>102532</xdr:rowOff>
    </xdr:from>
    <xdr:to>
      <xdr:col>25</xdr:col>
      <xdr:colOff>190499</xdr:colOff>
      <xdr:row>44</xdr:row>
      <xdr:rowOff>104792</xdr:rowOff>
    </xdr:to>
    <xdr:sp macro="" textlink="">
      <xdr:nvSpPr>
        <xdr:cNvPr id="25" name="Rechthoek 24">
          <a:extLst>
            <a:ext uri="{FF2B5EF4-FFF2-40B4-BE49-F238E27FC236}">
              <a16:creationId xmlns:a16="http://schemas.microsoft.com/office/drawing/2014/main" id="{00000000-0008-0000-0200-000019000000}"/>
            </a:ext>
          </a:extLst>
        </xdr:cNvPr>
        <xdr:cNvSpPr/>
      </xdr:nvSpPr>
      <xdr:spPr>
        <a:xfrm>
          <a:off x="3238500" y="7303432"/>
          <a:ext cx="1714499" cy="202156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17</xdr:col>
      <xdr:colOff>111672</xdr:colOff>
      <xdr:row>37</xdr:row>
      <xdr:rowOff>6241</xdr:rowOff>
    </xdr:from>
    <xdr:to>
      <xdr:col>25</xdr:col>
      <xdr:colOff>83634</xdr:colOff>
      <xdr:row>38</xdr:row>
      <xdr:rowOff>83416</xdr:rowOff>
    </xdr:to>
    <xdr:grpSp>
      <xdr:nvGrpSpPr>
        <xdr:cNvPr id="26" name="Groep 25">
          <a:extLst>
            <a:ext uri="{FF2B5EF4-FFF2-40B4-BE49-F238E27FC236}">
              <a16:creationId xmlns:a16="http://schemas.microsoft.com/office/drawing/2014/main" id="{00000000-0008-0000-0200-00001A000000}"/>
            </a:ext>
          </a:extLst>
        </xdr:cNvPr>
        <xdr:cNvGrpSpPr/>
      </xdr:nvGrpSpPr>
      <xdr:grpSpPr>
        <a:xfrm rot="16200000">
          <a:off x="3940503" y="7188310"/>
          <a:ext cx="315300" cy="1495962"/>
          <a:chOff x="1832020" y="5203885"/>
          <a:chExt cx="279582" cy="2354095"/>
        </a:xfrm>
      </xdr:grpSpPr>
      <xdr:grpSp>
        <xdr:nvGrpSpPr>
          <xdr:cNvPr id="27" name="Groep 26">
            <a:extLst>
              <a:ext uri="{FF2B5EF4-FFF2-40B4-BE49-F238E27FC236}">
                <a16:creationId xmlns:a16="http://schemas.microsoft.com/office/drawing/2014/main" id="{00000000-0008-0000-0200-00001B000000}"/>
              </a:ext>
            </a:extLst>
          </xdr:cNvPr>
          <xdr:cNvGrpSpPr/>
        </xdr:nvGrpSpPr>
        <xdr:grpSpPr>
          <a:xfrm>
            <a:off x="1832556" y="5203885"/>
            <a:ext cx="279046" cy="2354095"/>
            <a:chOff x="1832556" y="5203885"/>
            <a:chExt cx="279046" cy="2354095"/>
          </a:xfrm>
        </xdr:grpSpPr>
        <xdr:cxnSp macro="">
          <xdr:nvCxnSpPr>
            <xdr:cNvPr id="29" name="Rechte verbindingslijn met pijl 28">
              <a:extLst>
                <a:ext uri="{FF2B5EF4-FFF2-40B4-BE49-F238E27FC236}">
                  <a16:creationId xmlns:a16="http://schemas.microsoft.com/office/drawing/2014/main" id="{00000000-0008-0000-0200-00001D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30" name="Rechte verbindingslijn 29">
              <a:extLst>
                <a:ext uri="{FF2B5EF4-FFF2-40B4-BE49-F238E27FC236}">
                  <a16:creationId xmlns:a16="http://schemas.microsoft.com/office/drawing/2014/main" id="{00000000-0008-0000-0200-00001E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28" name="Rechte verbindingslijn 27">
            <a:extLst>
              <a:ext uri="{FF2B5EF4-FFF2-40B4-BE49-F238E27FC236}">
                <a16:creationId xmlns:a16="http://schemas.microsoft.com/office/drawing/2014/main" id="{00000000-0008-0000-0200-00001C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27</xdr:col>
      <xdr:colOff>0</xdr:colOff>
      <xdr:row>35</xdr:row>
      <xdr:rowOff>0</xdr:rowOff>
    </xdr:from>
    <xdr:to>
      <xdr:col>28</xdr:col>
      <xdr:colOff>59531</xdr:colOff>
      <xdr:row>36</xdr:row>
      <xdr:rowOff>0</xdr:rowOff>
    </xdr:to>
    <xdr:grpSp>
      <xdr:nvGrpSpPr>
        <xdr:cNvPr id="31" name="Groep 30">
          <a:extLst>
            <a:ext uri="{FF2B5EF4-FFF2-40B4-BE49-F238E27FC236}">
              <a16:creationId xmlns:a16="http://schemas.microsoft.com/office/drawing/2014/main" id="{00000000-0008-0000-0200-00001F000000}"/>
            </a:ext>
          </a:extLst>
        </xdr:cNvPr>
        <xdr:cNvGrpSpPr/>
      </xdr:nvGrpSpPr>
      <xdr:grpSpPr>
        <a:xfrm flipH="1">
          <a:off x="5143500" y="7391400"/>
          <a:ext cx="250031" cy="190500"/>
          <a:chOff x="1832020" y="5203885"/>
          <a:chExt cx="279582" cy="2354095"/>
        </a:xfrm>
      </xdr:grpSpPr>
      <xdr:grpSp>
        <xdr:nvGrpSpPr>
          <xdr:cNvPr id="32" name="Groep 31">
            <a:extLst>
              <a:ext uri="{FF2B5EF4-FFF2-40B4-BE49-F238E27FC236}">
                <a16:creationId xmlns:a16="http://schemas.microsoft.com/office/drawing/2014/main" id="{00000000-0008-0000-0200-000020000000}"/>
              </a:ext>
            </a:extLst>
          </xdr:cNvPr>
          <xdr:cNvGrpSpPr/>
        </xdr:nvGrpSpPr>
        <xdr:grpSpPr>
          <a:xfrm>
            <a:off x="1832556" y="5203885"/>
            <a:ext cx="279046" cy="2354095"/>
            <a:chOff x="1832556" y="5203885"/>
            <a:chExt cx="279046" cy="2354095"/>
          </a:xfrm>
        </xdr:grpSpPr>
        <xdr:cxnSp macro="">
          <xdr:nvCxnSpPr>
            <xdr:cNvPr id="34" name="Rechte verbindingslijn met pijl 33">
              <a:extLst>
                <a:ext uri="{FF2B5EF4-FFF2-40B4-BE49-F238E27FC236}">
                  <a16:creationId xmlns:a16="http://schemas.microsoft.com/office/drawing/2014/main" id="{00000000-0008-0000-0200-000022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35" name="Rechte verbindingslijn 34">
              <a:extLst>
                <a:ext uri="{FF2B5EF4-FFF2-40B4-BE49-F238E27FC236}">
                  <a16:creationId xmlns:a16="http://schemas.microsoft.com/office/drawing/2014/main" id="{00000000-0008-0000-0200-000023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3" name="Rechte verbindingslijn 32">
            <a:extLst>
              <a:ext uri="{FF2B5EF4-FFF2-40B4-BE49-F238E27FC236}">
                <a16:creationId xmlns:a16="http://schemas.microsoft.com/office/drawing/2014/main" id="{00000000-0008-0000-0200-000021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49</xdr:col>
      <xdr:colOff>45983</xdr:colOff>
      <xdr:row>15</xdr:row>
      <xdr:rowOff>59120</xdr:rowOff>
    </xdr:from>
    <xdr:to>
      <xdr:col>82</xdr:col>
      <xdr:colOff>188858</xdr:colOff>
      <xdr:row>34</xdr:row>
      <xdr:rowOff>37387</xdr:rowOff>
    </xdr:to>
    <xdr:grpSp>
      <xdr:nvGrpSpPr>
        <xdr:cNvPr id="36" name="Groep 35">
          <a:extLst>
            <a:ext uri="{FF2B5EF4-FFF2-40B4-BE49-F238E27FC236}">
              <a16:creationId xmlns:a16="http://schemas.microsoft.com/office/drawing/2014/main" id="{00000000-0008-0000-0200-000024000000}"/>
            </a:ext>
          </a:extLst>
        </xdr:cNvPr>
        <xdr:cNvGrpSpPr/>
      </xdr:nvGrpSpPr>
      <xdr:grpSpPr>
        <a:xfrm>
          <a:off x="6713483" y="3383345"/>
          <a:ext cx="6429375" cy="3854942"/>
          <a:chOff x="6769748" y="3399011"/>
          <a:chExt cx="6429375" cy="3853956"/>
        </a:xfrm>
      </xdr:grpSpPr>
      <xdr:grpSp>
        <xdr:nvGrpSpPr>
          <xdr:cNvPr id="37" name="Groep 36">
            <a:extLst>
              <a:ext uri="{FF2B5EF4-FFF2-40B4-BE49-F238E27FC236}">
                <a16:creationId xmlns:a16="http://schemas.microsoft.com/office/drawing/2014/main" id="{00000000-0008-0000-0200-000025000000}"/>
              </a:ext>
            </a:extLst>
          </xdr:cNvPr>
          <xdr:cNvGrpSpPr/>
        </xdr:nvGrpSpPr>
        <xdr:grpSpPr>
          <a:xfrm>
            <a:off x="6769748" y="3399011"/>
            <a:ext cx="6429375" cy="3853956"/>
            <a:chOff x="6858000" y="2112065"/>
            <a:chExt cx="6429375" cy="3859240"/>
          </a:xfrm>
        </xdr:grpSpPr>
        <xdr:pic>
          <xdr:nvPicPr>
            <xdr:cNvPr id="39" name="Afbeelding 38">
              <a:extLst>
                <a:ext uri="{FF2B5EF4-FFF2-40B4-BE49-F238E27FC236}">
                  <a16:creationId xmlns:a16="http://schemas.microsoft.com/office/drawing/2014/main" id="{00000000-0008-0000-0200-000027000000}"/>
                </a:ext>
              </a:extLst>
            </xdr:cNvPr>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l="-709" t="-2607" r="-904" b="-1518"/>
            <a:stretch/>
          </xdr:blipFill>
          <xdr:spPr>
            <a:xfrm>
              <a:off x="6858000" y="2112065"/>
              <a:ext cx="6429375" cy="3859240"/>
            </a:xfrm>
            <a:prstGeom prst="rect">
              <a:avLst/>
            </a:prstGeom>
            <a:ln w="3175">
              <a:solidFill>
                <a:schemeClr val="tx1"/>
              </a:solidFill>
            </a:ln>
          </xdr:spPr>
        </xdr:pic>
        <xdr:cxnSp macro="">
          <xdr:nvCxnSpPr>
            <xdr:cNvPr id="40" name="Rechte verbindingslijn met pijl 39">
              <a:extLst>
                <a:ext uri="{FF2B5EF4-FFF2-40B4-BE49-F238E27FC236}">
                  <a16:creationId xmlns:a16="http://schemas.microsoft.com/office/drawing/2014/main" id="{00000000-0008-0000-0200-000028000000}"/>
                </a:ext>
              </a:extLst>
            </xdr:cNvPr>
            <xdr:cNvCxnSpPr/>
          </xdr:nvCxnSpPr>
          <xdr:spPr>
            <a:xfrm>
              <a:off x="10782300" y="3625180"/>
              <a:ext cx="1638300" cy="0"/>
            </a:xfrm>
            <a:prstGeom prst="straightConnector1">
              <a:avLst/>
            </a:prstGeom>
            <a:ln>
              <a:solidFill>
                <a:srgbClr val="FF0000"/>
              </a:solidFill>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sp macro="" textlink="">
          <xdr:nvSpPr>
            <xdr:cNvPr id="41" name="Tekstvak 40">
              <a:extLst>
                <a:ext uri="{FF2B5EF4-FFF2-40B4-BE49-F238E27FC236}">
                  <a16:creationId xmlns:a16="http://schemas.microsoft.com/office/drawing/2014/main" id="{00000000-0008-0000-0200-000029000000}"/>
                </a:ext>
              </a:extLst>
            </xdr:cNvPr>
            <xdr:cNvSpPr txBox="1"/>
          </xdr:nvSpPr>
          <xdr:spPr>
            <a:xfrm>
              <a:off x="11244942" y="3412908"/>
              <a:ext cx="778329" cy="255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b="1">
                  <a:solidFill>
                    <a:srgbClr val="FF0000"/>
                  </a:solidFill>
                  <a:latin typeface="Calibri Light" panose="020F0302020204030204" pitchFamily="34" charset="0"/>
                </a:rPr>
                <a:t>1130 mm</a:t>
              </a:r>
            </a:p>
          </xdr:txBody>
        </xdr:sp>
      </xdr:grpSp>
      <xdr:sp macro="" textlink="">
        <xdr:nvSpPr>
          <xdr:cNvPr id="38" name="Tekstvak 37">
            <a:extLst>
              <a:ext uri="{FF2B5EF4-FFF2-40B4-BE49-F238E27FC236}">
                <a16:creationId xmlns:a16="http://schemas.microsoft.com/office/drawing/2014/main" id="{00000000-0008-0000-0200-000026000000}"/>
              </a:ext>
            </a:extLst>
          </xdr:cNvPr>
          <xdr:cNvSpPr txBox="1"/>
        </xdr:nvSpPr>
        <xdr:spPr>
          <a:xfrm>
            <a:off x="10982739" y="5557630"/>
            <a:ext cx="12382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b="1"/>
              <a:t>Ug = 1,1 W/m²K</a:t>
            </a:r>
          </a:p>
        </xdr:txBody>
      </xdr:sp>
    </xdr:grpSp>
    <xdr:clientData/>
  </xdr:twoCellAnchor>
  <xdr:oneCellAnchor>
    <xdr:from>
      <xdr:col>9</xdr:col>
      <xdr:colOff>125017</xdr:colOff>
      <xdr:row>10</xdr:row>
      <xdr:rowOff>110877</xdr:rowOff>
    </xdr:from>
    <xdr:ext cx="1892569" cy="5316072"/>
    <xdr:sp macro="" textlink="">
      <xdr:nvSpPr>
        <xdr:cNvPr id="42" name="Rechthoek 41">
          <a:extLst>
            <a:ext uri="{FF2B5EF4-FFF2-40B4-BE49-F238E27FC236}">
              <a16:creationId xmlns:a16="http://schemas.microsoft.com/office/drawing/2014/main" id="{00000000-0008-0000-0200-00002A000000}"/>
            </a:ext>
          </a:extLst>
        </xdr:cNvPr>
        <xdr:cNvSpPr/>
      </xdr:nvSpPr>
      <xdr:spPr>
        <a:xfrm rot="18337274">
          <a:off x="127766" y="4191972"/>
          <a:ext cx="5316072" cy="1892569"/>
        </a:xfrm>
        <a:prstGeom prst="rect">
          <a:avLst/>
        </a:prstGeom>
        <a:noFill/>
      </xdr:spPr>
      <xdr:txBody>
        <a:bodyPr wrap="none" lIns="91440" tIns="45720" rIns="91440" bIns="45720">
          <a:spAutoFit/>
        </a:bodyPr>
        <a:lstStyle/>
        <a:p>
          <a:pPr algn="ctr"/>
          <a:r>
            <a:rPr lang="nl-NL" sz="11500" b="0" cap="none" spc="0">
              <a:ln w="0"/>
              <a:solidFill>
                <a:schemeClr val="bg1">
                  <a:lumMod val="65000"/>
                  <a:alpha val="30000"/>
                </a:schemeClr>
              </a:solidFill>
              <a:effectLst/>
            </a:rPr>
            <a:t>exemple</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36</xdr:col>
      <xdr:colOff>0</xdr:colOff>
      <xdr:row>4</xdr:row>
      <xdr:rowOff>5415</xdr:rowOff>
    </xdr:to>
    <xdr:pic>
      <xdr:nvPicPr>
        <xdr:cNvPr id="2" name="Afbeelding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96707" cy="846243"/>
        </a:xfrm>
        <a:prstGeom prst="rect">
          <a:avLst/>
        </a:prstGeom>
      </xdr:spPr>
    </xdr:pic>
    <xdr:clientData/>
  </xdr:twoCellAnchor>
  <xdr:twoCellAnchor>
    <xdr:from>
      <xdr:col>4</xdr:col>
      <xdr:colOff>54312</xdr:colOff>
      <xdr:row>45</xdr:row>
      <xdr:rowOff>0</xdr:rowOff>
    </xdr:from>
    <xdr:to>
      <xdr:col>5</xdr:col>
      <xdr:colOff>143394</xdr:colOff>
      <xdr:row>58</xdr:row>
      <xdr:rowOff>26276</xdr:rowOff>
    </xdr:to>
    <xdr:grpSp>
      <xdr:nvGrpSpPr>
        <xdr:cNvPr id="3" name="Groep 2">
          <a:extLst>
            <a:ext uri="{FF2B5EF4-FFF2-40B4-BE49-F238E27FC236}">
              <a16:creationId xmlns:a16="http://schemas.microsoft.com/office/drawing/2014/main" id="{00000000-0008-0000-0300-000003000000}"/>
            </a:ext>
          </a:extLst>
        </xdr:cNvPr>
        <xdr:cNvGrpSpPr/>
      </xdr:nvGrpSpPr>
      <xdr:grpSpPr>
        <a:xfrm>
          <a:off x="816312" y="7258050"/>
          <a:ext cx="279582" cy="2255126"/>
          <a:chOff x="1832020" y="5203885"/>
          <a:chExt cx="279582" cy="2354095"/>
        </a:xfrm>
      </xdr:grpSpPr>
      <xdr:grpSp>
        <xdr:nvGrpSpPr>
          <xdr:cNvPr id="4" name="Groep 3">
            <a:extLst>
              <a:ext uri="{FF2B5EF4-FFF2-40B4-BE49-F238E27FC236}">
                <a16:creationId xmlns:a16="http://schemas.microsoft.com/office/drawing/2014/main" id="{00000000-0008-0000-0300-000004000000}"/>
              </a:ext>
            </a:extLst>
          </xdr:cNvPr>
          <xdr:cNvGrpSpPr/>
        </xdr:nvGrpSpPr>
        <xdr:grpSpPr>
          <a:xfrm>
            <a:off x="1832556" y="5203885"/>
            <a:ext cx="279046" cy="2354095"/>
            <a:chOff x="1832556" y="5203885"/>
            <a:chExt cx="279046" cy="2354095"/>
          </a:xfrm>
        </xdr:grpSpPr>
        <xdr:cxnSp macro="">
          <xdr:nvCxnSpPr>
            <xdr:cNvPr id="6" name="Rechte verbindingslijn met pijl 5">
              <a:extLst>
                <a:ext uri="{FF2B5EF4-FFF2-40B4-BE49-F238E27FC236}">
                  <a16:creationId xmlns:a16="http://schemas.microsoft.com/office/drawing/2014/main" id="{00000000-0008-0000-0300-000006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7" name="Rechte verbindingslijn 6">
              <a:extLst>
                <a:ext uri="{FF2B5EF4-FFF2-40B4-BE49-F238E27FC236}">
                  <a16:creationId xmlns:a16="http://schemas.microsoft.com/office/drawing/2014/main" id="{00000000-0008-0000-0300-000007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5" name="Rechte verbindingslijn 4">
            <a:extLst>
              <a:ext uri="{FF2B5EF4-FFF2-40B4-BE49-F238E27FC236}">
                <a16:creationId xmlns:a16="http://schemas.microsoft.com/office/drawing/2014/main" id="{00000000-0008-0000-0300-000005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27</xdr:col>
      <xdr:colOff>45367</xdr:colOff>
      <xdr:row>52</xdr:row>
      <xdr:rowOff>1</xdr:rowOff>
    </xdr:from>
    <xdr:to>
      <xdr:col>28</xdr:col>
      <xdr:colOff>39414</xdr:colOff>
      <xdr:row>53</xdr:row>
      <xdr:rowOff>0</xdr:rowOff>
    </xdr:to>
    <xdr:grpSp>
      <xdr:nvGrpSpPr>
        <xdr:cNvPr id="8" name="Groep 7">
          <a:extLst>
            <a:ext uri="{FF2B5EF4-FFF2-40B4-BE49-F238E27FC236}">
              <a16:creationId xmlns:a16="http://schemas.microsoft.com/office/drawing/2014/main" id="{00000000-0008-0000-0300-000008000000}"/>
            </a:ext>
          </a:extLst>
        </xdr:cNvPr>
        <xdr:cNvGrpSpPr/>
      </xdr:nvGrpSpPr>
      <xdr:grpSpPr>
        <a:xfrm flipH="1">
          <a:off x="4836442" y="8258176"/>
          <a:ext cx="184547" cy="190499"/>
          <a:chOff x="1832020" y="5203885"/>
          <a:chExt cx="279582" cy="2354095"/>
        </a:xfrm>
      </xdr:grpSpPr>
      <xdr:grpSp>
        <xdr:nvGrpSpPr>
          <xdr:cNvPr id="9" name="Groep 8">
            <a:extLst>
              <a:ext uri="{FF2B5EF4-FFF2-40B4-BE49-F238E27FC236}">
                <a16:creationId xmlns:a16="http://schemas.microsoft.com/office/drawing/2014/main" id="{00000000-0008-0000-0300-000009000000}"/>
              </a:ext>
            </a:extLst>
          </xdr:cNvPr>
          <xdr:cNvGrpSpPr/>
        </xdr:nvGrpSpPr>
        <xdr:grpSpPr>
          <a:xfrm>
            <a:off x="1832556" y="5203885"/>
            <a:ext cx="279046" cy="2354095"/>
            <a:chOff x="1832556" y="5203885"/>
            <a:chExt cx="279046" cy="2354095"/>
          </a:xfrm>
        </xdr:grpSpPr>
        <xdr:cxnSp macro="">
          <xdr:nvCxnSpPr>
            <xdr:cNvPr id="11" name="Rechte verbindingslijn met pijl 10">
              <a:extLst>
                <a:ext uri="{FF2B5EF4-FFF2-40B4-BE49-F238E27FC236}">
                  <a16:creationId xmlns:a16="http://schemas.microsoft.com/office/drawing/2014/main" id="{00000000-0008-0000-0300-00000B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12" name="Rechte verbindingslijn 11">
              <a:extLst>
                <a:ext uri="{FF2B5EF4-FFF2-40B4-BE49-F238E27FC236}">
                  <a16:creationId xmlns:a16="http://schemas.microsoft.com/office/drawing/2014/main" id="{00000000-0008-0000-0300-00000C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0" name="Rechte verbindingslijn 9">
            <a:extLst>
              <a:ext uri="{FF2B5EF4-FFF2-40B4-BE49-F238E27FC236}">
                <a16:creationId xmlns:a16="http://schemas.microsoft.com/office/drawing/2014/main" id="{00000000-0008-0000-0300-00000A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0</xdr:colOff>
      <xdr:row>45</xdr:row>
      <xdr:rowOff>0</xdr:rowOff>
    </xdr:from>
    <xdr:to>
      <xdr:col>27</xdr:col>
      <xdr:colOff>0</xdr:colOff>
      <xdr:row>45</xdr:row>
      <xdr:rowOff>190500</xdr:rowOff>
    </xdr:to>
    <xdr:grpSp>
      <xdr:nvGrpSpPr>
        <xdr:cNvPr id="13" name="Groep 12">
          <a:extLst>
            <a:ext uri="{FF2B5EF4-FFF2-40B4-BE49-F238E27FC236}">
              <a16:creationId xmlns:a16="http://schemas.microsoft.com/office/drawing/2014/main" id="{00000000-0008-0000-0300-00000D000000}"/>
            </a:ext>
          </a:extLst>
        </xdr:cNvPr>
        <xdr:cNvGrpSpPr/>
      </xdr:nvGrpSpPr>
      <xdr:grpSpPr>
        <a:xfrm>
          <a:off x="1143000" y="7258050"/>
          <a:ext cx="3648075" cy="190500"/>
          <a:chOff x="952499" y="2667000"/>
          <a:chExt cx="3950265" cy="190500"/>
        </a:xfrm>
      </xdr:grpSpPr>
      <xdr:sp macro="" textlink="">
        <xdr:nvSpPr>
          <xdr:cNvPr id="14" name="Rechthoek 13">
            <a:extLst>
              <a:ext uri="{FF2B5EF4-FFF2-40B4-BE49-F238E27FC236}">
                <a16:creationId xmlns:a16="http://schemas.microsoft.com/office/drawing/2014/main" id="{00000000-0008-0000-0300-00000E000000}"/>
              </a:ext>
            </a:extLst>
          </xdr:cNvPr>
          <xdr:cNvSpPr/>
        </xdr:nvSpPr>
        <xdr:spPr>
          <a:xfrm>
            <a:off x="952499" y="2667000"/>
            <a:ext cx="3950265" cy="190500"/>
          </a:xfrm>
          <a:prstGeom prst="rect">
            <a:avLst/>
          </a:prstGeom>
          <a:solidFill>
            <a:schemeClr val="accent3">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sp macro="" textlink="">
        <xdr:nvSpPr>
          <xdr:cNvPr id="15" name="Rechthoek 14">
            <a:extLst>
              <a:ext uri="{FF2B5EF4-FFF2-40B4-BE49-F238E27FC236}">
                <a16:creationId xmlns:a16="http://schemas.microsoft.com/office/drawing/2014/main" id="{00000000-0008-0000-0300-00000F000000}"/>
              </a:ext>
            </a:extLst>
          </xdr:cNvPr>
          <xdr:cNvSpPr/>
        </xdr:nvSpPr>
        <xdr:spPr>
          <a:xfrm>
            <a:off x="1066799" y="2667000"/>
            <a:ext cx="3695698" cy="1905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sp macro="" textlink="">
        <xdr:nvSpPr>
          <xdr:cNvPr id="16" name="Rechthoek 15">
            <a:extLst>
              <a:ext uri="{FF2B5EF4-FFF2-40B4-BE49-F238E27FC236}">
                <a16:creationId xmlns:a16="http://schemas.microsoft.com/office/drawing/2014/main" id="{00000000-0008-0000-0300-000010000000}"/>
              </a:ext>
            </a:extLst>
          </xdr:cNvPr>
          <xdr:cNvSpPr/>
        </xdr:nvSpPr>
        <xdr:spPr>
          <a:xfrm>
            <a:off x="1066800" y="2748643"/>
            <a:ext cx="3696069" cy="4488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grpSp>
    <xdr:clientData/>
  </xdr:twoCellAnchor>
  <xdr:twoCellAnchor>
    <xdr:from>
      <xdr:col>5</xdr:col>
      <xdr:colOff>190499</xdr:colOff>
      <xdr:row>44</xdr:row>
      <xdr:rowOff>190500</xdr:rowOff>
    </xdr:from>
    <xdr:to>
      <xdr:col>26</xdr:col>
      <xdr:colOff>125015</xdr:colOff>
      <xdr:row>58</xdr:row>
      <xdr:rowOff>29910</xdr:rowOff>
    </xdr:to>
    <xdr:sp macro="" textlink="">
      <xdr:nvSpPr>
        <xdr:cNvPr id="17" name="Rechthoek 16">
          <a:extLst>
            <a:ext uri="{FF2B5EF4-FFF2-40B4-BE49-F238E27FC236}">
              <a16:creationId xmlns:a16="http://schemas.microsoft.com/office/drawing/2014/main" id="{00000000-0008-0000-0300-000011000000}"/>
            </a:ext>
          </a:extLst>
        </xdr:cNvPr>
        <xdr:cNvSpPr/>
      </xdr:nvSpPr>
      <xdr:spPr>
        <a:xfrm>
          <a:off x="1142999" y="7353300"/>
          <a:ext cx="3639741" cy="225876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17</xdr:col>
      <xdr:colOff>0</xdr:colOff>
      <xdr:row>47</xdr:row>
      <xdr:rowOff>58617</xdr:rowOff>
    </xdr:from>
    <xdr:to>
      <xdr:col>25</xdr:col>
      <xdr:colOff>0</xdr:colOff>
      <xdr:row>56</xdr:row>
      <xdr:rowOff>161192</xdr:rowOff>
    </xdr:to>
    <xdr:grpSp>
      <xdr:nvGrpSpPr>
        <xdr:cNvPr id="18" name="Groep 17">
          <a:extLst>
            <a:ext uri="{FF2B5EF4-FFF2-40B4-BE49-F238E27FC236}">
              <a16:creationId xmlns:a16="http://schemas.microsoft.com/office/drawing/2014/main" id="{00000000-0008-0000-0300-000012000000}"/>
            </a:ext>
          </a:extLst>
        </xdr:cNvPr>
        <xdr:cNvGrpSpPr/>
      </xdr:nvGrpSpPr>
      <xdr:grpSpPr>
        <a:xfrm>
          <a:off x="3086100" y="7735767"/>
          <a:ext cx="1457325" cy="1521800"/>
          <a:chOff x="3507533" y="3243771"/>
          <a:chExt cx="1532493" cy="1761938"/>
        </a:xfrm>
      </xdr:grpSpPr>
      <xdr:sp macro="" textlink="">
        <xdr:nvSpPr>
          <xdr:cNvPr id="19" name="Rechthoek 18">
            <a:extLst>
              <a:ext uri="{FF2B5EF4-FFF2-40B4-BE49-F238E27FC236}">
                <a16:creationId xmlns:a16="http://schemas.microsoft.com/office/drawing/2014/main" id="{00000000-0008-0000-0300-000013000000}"/>
              </a:ext>
            </a:extLst>
          </xdr:cNvPr>
          <xdr:cNvSpPr/>
        </xdr:nvSpPr>
        <xdr:spPr>
          <a:xfrm>
            <a:off x="3507533" y="3243772"/>
            <a:ext cx="1532493" cy="1761937"/>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grpSp>
        <xdr:nvGrpSpPr>
          <xdr:cNvPr id="20" name="Groep 19">
            <a:extLst>
              <a:ext uri="{FF2B5EF4-FFF2-40B4-BE49-F238E27FC236}">
                <a16:creationId xmlns:a16="http://schemas.microsoft.com/office/drawing/2014/main" id="{00000000-0008-0000-0300-000014000000}"/>
              </a:ext>
            </a:extLst>
          </xdr:cNvPr>
          <xdr:cNvGrpSpPr/>
        </xdr:nvGrpSpPr>
        <xdr:grpSpPr>
          <a:xfrm>
            <a:off x="3507533" y="3243771"/>
            <a:ext cx="1445473" cy="1761936"/>
            <a:chOff x="3507533" y="3243771"/>
            <a:chExt cx="1445473" cy="1761936"/>
          </a:xfrm>
        </xdr:grpSpPr>
        <xdr:cxnSp macro="">
          <xdr:nvCxnSpPr>
            <xdr:cNvPr id="21" name="Rechte verbindingslijn 20">
              <a:extLst>
                <a:ext uri="{FF2B5EF4-FFF2-40B4-BE49-F238E27FC236}">
                  <a16:creationId xmlns:a16="http://schemas.microsoft.com/office/drawing/2014/main" id="{00000000-0008-0000-0300-000015000000}"/>
                </a:ext>
              </a:extLst>
            </xdr:cNvPr>
            <xdr:cNvCxnSpPr>
              <a:stCxn id="19" idx="1"/>
            </xdr:cNvCxnSpPr>
          </xdr:nvCxnSpPr>
          <xdr:spPr>
            <a:xfrm>
              <a:off x="3507533" y="4124740"/>
              <a:ext cx="1445469" cy="880967"/>
            </a:xfrm>
            <a:prstGeom prst="line">
              <a:avLst/>
            </a:prstGeom>
            <a:ln>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2" name="Rechte verbindingslijn 21">
              <a:extLst>
                <a:ext uri="{FF2B5EF4-FFF2-40B4-BE49-F238E27FC236}">
                  <a16:creationId xmlns:a16="http://schemas.microsoft.com/office/drawing/2014/main" id="{00000000-0008-0000-0300-000016000000}"/>
                </a:ext>
              </a:extLst>
            </xdr:cNvPr>
            <xdr:cNvCxnSpPr>
              <a:endCxn id="19" idx="1"/>
            </xdr:cNvCxnSpPr>
          </xdr:nvCxnSpPr>
          <xdr:spPr>
            <a:xfrm flipH="1">
              <a:off x="3507533" y="3243771"/>
              <a:ext cx="1445473" cy="880969"/>
            </a:xfrm>
            <a:prstGeom prst="line">
              <a:avLst/>
            </a:prstGeom>
            <a:ln>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5</xdr:col>
      <xdr:colOff>182220</xdr:colOff>
      <xdr:row>58</xdr:row>
      <xdr:rowOff>154285</xdr:rowOff>
    </xdr:from>
    <xdr:to>
      <xdr:col>26</xdr:col>
      <xdr:colOff>1176</xdr:colOff>
      <xdr:row>60</xdr:row>
      <xdr:rowOff>59774</xdr:rowOff>
    </xdr:to>
    <xdr:grpSp>
      <xdr:nvGrpSpPr>
        <xdr:cNvPr id="23" name="Groep 22">
          <a:extLst>
            <a:ext uri="{FF2B5EF4-FFF2-40B4-BE49-F238E27FC236}">
              <a16:creationId xmlns:a16="http://schemas.microsoft.com/office/drawing/2014/main" id="{00000000-0008-0000-0300-000017000000}"/>
            </a:ext>
          </a:extLst>
        </xdr:cNvPr>
        <xdr:cNvGrpSpPr/>
      </xdr:nvGrpSpPr>
      <xdr:grpSpPr>
        <a:xfrm rot="16200000">
          <a:off x="2758328" y="8017577"/>
          <a:ext cx="286489" cy="3533706"/>
          <a:chOff x="1832020" y="5203885"/>
          <a:chExt cx="279582" cy="2354095"/>
        </a:xfrm>
      </xdr:grpSpPr>
      <xdr:grpSp>
        <xdr:nvGrpSpPr>
          <xdr:cNvPr id="24" name="Groep 23">
            <a:extLst>
              <a:ext uri="{FF2B5EF4-FFF2-40B4-BE49-F238E27FC236}">
                <a16:creationId xmlns:a16="http://schemas.microsoft.com/office/drawing/2014/main" id="{00000000-0008-0000-0300-000018000000}"/>
              </a:ext>
            </a:extLst>
          </xdr:cNvPr>
          <xdr:cNvGrpSpPr/>
        </xdr:nvGrpSpPr>
        <xdr:grpSpPr>
          <a:xfrm>
            <a:off x="1832556" y="5203885"/>
            <a:ext cx="279046" cy="2354095"/>
            <a:chOff x="1832556" y="5203885"/>
            <a:chExt cx="279046" cy="2354095"/>
          </a:xfrm>
        </xdr:grpSpPr>
        <xdr:cxnSp macro="">
          <xdr:nvCxnSpPr>
            <xdr:cNvPr id="26" name="Rechte verbindingslijn met pijl 25">
              <a:extLst>
                <a:ext uri="{FF2B5EF4-FFF2-40B4-BE49-F238E27FC236}">
                  <a16:creationId xmlns:a16="http://schemas.microsoft.com/office/drawing/2014/main" id="{00000000-0008-0000-0300-00001A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27" name="Rechte verbindingslijn 26">
              <a:extLst>
                <a:ext uri="{FF2B5EF4-FFF2-40B4-BE49-F238E27FC236}">
                  <a16:creationId xmlns:a16="http://schemas.microsoft.com/office/drawing/2014/main" id="{00000000-0008-0000-0300-00001B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25" name="Rechte verbindingslijn 24">
            <a:extLst>
              <a:ext uri="{FF2B5EF4-FFF2-40B4-BE49-F238E27FC236}">
                <a16:creationId xmlns:a16="http://schemas.microsoft.com/office/drawing/2014/main" id="{00000000-0008-0000-0300-000019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135354</xdr:colOff>
      <xdr:row>46</xdr:row>
      <xdr:rowOff>115467</xdr:rowOff>
    </xdr:from>
    <xdr:to>
      <xdr:col>14</xdr:col>
      <xdr:colOff>220578</xdr:colOff>
      <xdr:row>57</xdr:row>
      <xdr:rowOff>91786</xdr:rowOff>
    </xdr:to>
    <xdr:sp macro="" textlink="">
      <xdr:nvSpPr>
        <xdr:cNvPr id="28" name="Rechthoek 27">
          <a:extLst>
            <a:ext uri="{FF2B5EF4-FFF2-40B4-BE49-F238E27FC236}">
              <a16:creationId xmlns:a16="http://schemas.microsoft.com/office/drawing/2014/main" id="{00000000-0008-0000-0300-00001C000000}"/>
            </a:ext>
          </a:extLst>
        </xdr:cNvPr>
        <xdr:cNvSpPr/>
      </xdr:nvSpPr>
      <xdr:spPr>
        <a:xfrm>
          <a:off x="1278354" y="7697367"/>
          <a:ext cx="1552074" cy="178606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16</xdr:col>
      <xdr:colOff>770</xdr:colOff>
      <xdr:row>46</xdr:row>
      <xdr:rowOff>115467</xdr:rowOff>
    </xdr:from>
    <xdr:to>
      <xdr:col>26</xdr:col>
      <xdr:colOff>0</xdr:colOff>
      <xdr:row>57</xdr:row>
      <xdr:rowOff>91786</xdr:rowOff>
    </xdr:to>
    <xdr:sp macro="" textlink="">
      <xdr:nvSpPr>
        <xdr:cNvPr id="29" name="Rechthoek 28">
          <a:extLst>
            <a:ext uri="{FF2B5EF4-FFF2-40B4-BE49-F238E27FC236}">
              <a16:creationId xmlns:a16="http://schemas.microsoft.com/office/drawing/2014/main" id="{00000000-0008-0000-0300-00001D000000}"/>
            </a:ext>
          </a:extLst>
        </xdr:cNvPr>
        <xdr:cNvSpPr/>
      </xdr:nvSpPr>
      <xdr:spPr>
        <a:xfrm>
          <a:off x="2953520" y="7697367"/>
          <a:ext cx="1704205" cy="178606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23</xdr:col>
      <xdr:colOff>54224</xdr:colOff>
      <xdr:row>43</xdr:row>
      <xdr:rowOff>189808</xdr:rowOff>
    </xdr:from>
    <xdr:to>
      <xdr:col>23</xdr:col>
      <xdr:colOff>54224</xdr:colOff>
      <xdr:row>45</xdr:row>
      <xdr:rowOff>79015</xdr:rowOff>
    </xdr:to>
    <xdr:cxnSp macro="">
      <xdr:nvCxnSpPr>
        <xdr:cNvPr id="30" name="Rechte verbindingslijn 29">
          <a:extLst>
            <a:ext uri="{FF2B5EF4-FFF2-40B4-BE49-F238E27FC236}">
              <a16:creationId xmlns:a16="http://schemas.microsoft.com/office/drawing/2014/main" id="{00000000-0008-0000-0300-00001E000000}"/>
            </a:ext>
          </a:extLst>
        </xdr:cNvPr>
        <xdr:cNvCxnSpPr/>
      </xdr:nvCxnSpPr>
      <xdr:spPr>
        <a:xfrm flipV="1">
          <a:off x="4207124" y="7104958"/>
          <a:ext cx="0" cy="327357"/>
        </a:xfrm>
        <a:prstGeom prst="line">
          <a:avLst/>
        </a:prstGeom>
        <a:ln w="6350">
          <a:solidFill>
            <a:schemeClr val="tx1"/>
          </a:solidFill>
          <a:headEnd type="oval"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45</xdr:row>
      <xdr:rowOff>1</xdr:rowOff>
    </xdr:from>
    <xdr:to>
      <xdr:col>29</xdr:col>
      <xdr:colOff>184547</xdr:colOff>
      <xdr:row>46</xdr:row>
      <xdr:rowOff>0</xdr:rowOff>
    </xdr:to>
    <xdr:grpSp>
      <xdr:nvGrpSpPr>
        <xdr:cNvPr id="31" name="Groep 30">
          <a:extLst>
            <a:ext uri="{FF2B5EF4-FFF2-40B4-BE49-F238E27FC236}">
              <a16:creationId xmlns:a16="http://schemas.microsoft.com/office/drawing/2014/main" id="{00000000-0008-0000-0300-00001F000000}"/>
            </a:ext>
          </a:extLst>
        </xdr:cNvPr>
        <xdr:cNvGrpSpPr/>
      </xdr:nvGrpSpPr>
      <xdr:grpSpPr>
        <a:xfrm flipH="1">
          <a:off x="5172075" y="7258051"/>
          <a:ext cx="184547" cy="228599"/>
          <a:chOff x="1832020" y="5203885"/>
          <a:chExt cx="279582" cy="2354095"/>
        </a:xfrm>
      </xdr:grpSpPr>
      <xdr:grpSp>
        <xdr:nvGrpSpPr>
          <xdr:cNvPr id="32" name="Groep 31">
            <a:extLst>
              <a:ext uri="{FF2B5EF4-FFF2-40B4-BE49-F238E27FC236}">
                <a16:creationId xmlns:a16="http://schemas.microsoft.com/office/drawing/2014/main" id="{00000000-0008-0000-0300-000020000000}"/>
              </a:ext>
            </a:extLst>
          </xdr:cNvPr>
          <xdr:cNvGrpSpPr/>
        </xdr:nvGrpSpPr>
        <xdr:grpSpPr>
          <a:xfrm>
            <a:off x="1832556" y="5203885"/>
            <a:ext cx="279046" cy="2354095"/>
            <a:chOff x="1832556" y="5203885"/>
            <a:chExt cx="279046" cy="2354095"/>
          </a:xfrm>
        </xdr:grpSpPr>
        <xdr:cxnSp macro="">
          <xdr:nvCxnSpPr>
            <xdr:cNvPr id="34" name="Rechte verbindingslijn met pijl 33">
              <a:extLst>
                <a:ext uri="{FF2B5EF4-FFF2-40B4-BE49-F238E27FC236}">
                  <a16:creationId xmlns:a16="http://schemas.microsoft.com/office/drawing/2014/main" id="{00000000-0008-0000-0300-000022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35" name="Rechte verbindingslijn 34">
              <a:extLst>
                <a:ext uri="{FF2B5EF4-FFF2-40B4-BE49-F238E27FC236}">
                  <a16:creationId xmlns:a16="http://schemas.microsoft.com/office/drawing/2014/main" id="{00000000-0008-0000-0300-000023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3" name="Rechte verbindingslijn 32">
            <a:extLst>
              <a:ext uri="{FF2B5EF4-FFF2-40B4-BE49-F238E27FC236}">
                <a16:creationId xmlns:a16="http://schemas.microsoft.com/office/drawing/2014/main" id="{00000000-0008-0000-0300-000021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29</xdr:col>
      <xdr:colOff>0</xdr:colOff>
      <xdr:row>46</xdr:row>
      <xdr:rowOff>0</xdr:rowOff>
    </xdr:from>
    <xdr:to>
      <xdr:col>29</xdr:col>
      <xdr:colOff>184547</xdr:colOff>
      <xdr:row>58</xdr:row>
      <xdr:rowOff>36635</xdr:rowOff>
    </xdr:to>
    <xdr:grpSp>
      <xdr:nvGrpSpPr>
        <xdr:cNvPr id="36" name="Groep 35">
          <a:extLst>
            <a:ext uri="{FF2B5EF4-FFF2-40B4-BE49-F238E27FC236}">
              <a16:creationId xmlns:a16="http://schemas.microsoft.com/office/drawing/2014/main" id="{00000000-0008-0000-0300-000024000000}"/>
            </a:ext>
          </a:extLst>
        </xdr:cNvPr>
        <xdr:cNvGrpSpPr/>
      </xdr:nvGrpSpPr>
      <xdr:grpSpPr>
        <a:xfrm flipH="1">
          <a:off x="5172075" y="7486650"/>
          <a:ext cx="184547" cy="2036885"/>
          <a:chOff x="1832020" y="5203885"/>
          <a:chExt cx="279582" cy="2354095"/>
        </a:xfrm>
      </xdr:grpSpPr>
      <xdr:grpSp>
        <xdr:nvGrpSpPr>
          <xdr:cNvPr id="37" name="Groep 36">
            <a:extLst>
              <a:ext uri="{FF2B5EF4-FFF2-40B4-BE49-F238E27FC236}">
                <a16:creationId xmlns:a16="http://schemas.microsoft.com/office/drawing/2014/main" id="{00000000-0008-0000-0300-000025000000}"/>
              </a:ext>
            </a:extLst>
          </xdr:cNvPr>
          <xdr:cNvGrpSpPr/>
        </xdr:nvGrpSpPr>
        <xdr:grpSpPr>
          <a:xfrm>
            <a:off x="1832556" y="5203885"/>
            <a:ext cx="279046" cy="2354095"/>
            <a:chOff x="1832556" y="5203885"/>
            <a:chExt cx="279046" cy="2354095"/>
          </a:xfrm>
        </xdr:grpSpPr>
        <xdr:cxnSp macro="">
          <xdr:nvCxnSpPr>
            <xdr:cNvPr id="39" name="Rechte verbindingslijn met pijl 38">
              <a:extLst>
                <a:ext uri="{FF2B5EF4-FFF2-40B4-BE49-F238E27FC236}">
                  <a16:creationId xmlns:a16="http://schemas.microsoft.com/office/drawing/2014/main" id="{00000000-0008-0000-0300-000027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40" name="Rechte verbindingslijn 39">
              <a:extLst>
                <a:ext uri="{FF2B5EF4-FFF2-40B4-BE49-F238E27FC236}">
                  <a16:creationId xmlns:a16="http://schemas.microsoft.com/office/drawing/2014/main" id="{00000000-0008-0000-0300-000028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8" name="Rechte verbindingslijn 37">
            <a:extLst>
              <a:ext uri="{FF2B5EF4-FFF2-40B4-BE49-F238E27FC236}">
                <a16:creationId xmlns:a16="http://schemas.microsoft.com/office/drawing/2014/main" id="{00000000-0008-0000-0300-000026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30</xdr:col>
          <xdr:colOff>0</xdr:colOff>
          <xdr:row>22</xdr:row>
          <xdr:rowOff>28575</xdr:rowOff>
        </xdr:from>
        <xdr:to>
          <xdr:col>31</xdr:col>
          <xdr:colOff>28575</xdr:colOff>
          <xdr:row>22</xdr:row>
          <xdr:rowOff>180975</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3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23</xdr:row>
          <xdr:rowOff>28575</xdr:rowOff>
        </xdr:from>
        <xdr:to>
          <xdr:col>31</xdr:col>
          <xdr:colOff>9525</xdr:colOff>
          <xdr:row>23</xdr:row>
          <xdr:rowOff>180975</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3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59</xdr:col>
      <xdr:colOff>0</xdr:colOff>
      <xdr:row>14</xdr:row>
      <xdr:rowOff>100691</xdr:rowOff>
    </xdr:from>
    <xdr:to>
      <xdr:col>92</xdr:col>
      <xdr:colOff>142875</xdr:colOff>
      <xdr:row>38</xdr:row>
      <xdr:rowOff>38100</xdr:rowOff>
    </xdr:to>
    <xdr:pic>
      <xdr:nvPicPr>
        <xdr:cNvPr id="43" name="Afbeelding 42">
          <a:extLst>
            <a:ext uri="{FF2B5EF4-FFF2-40B4-BE49-F238E27FC236}">
              <a16:creationId xmlns:a16="http://schemas.microsoft.com/office/drawing/2014/main" id="{00000000-0008-0000-0300-00002B000000}"/>
            </a:ext>
          </a:extLst>
        </xdr:cNvPr>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l="-709" t="-2607" r="-904" b="-1518"/>
        <a:stretch/>
      </xdr:blipFill>
      <xdr:spPr>
        <a:xfrm>
          <a:off x="6686550" y="2729591"/>
          <a:ext cx="6429375" cy="3804559"/>
        </a:xfrm>
        <a:prstGeom prst="rect">
          <a:avLst/>
        </a:prstGeom>
        <a:ln w="3175">
          <a:solidFill>
            <a:schemeClr val="tx1"/>
          </a:solidFill>
        </a:ln>
      </xdr:spPr>
    </xdr:pic>
    <xdr:clientData/>
  </xdr:twoCellAnchor>
  <xdr:twoCellAnchor>
    <xdr:from>
      <xdr:col>59</xdr:col>
      <xdr:colOff>0</xdr:colOff>
      <xdr:row>79</xdr:row>
      <xdr:rowOff>102084</xdr:rowOff>
    </xdr:from>
    <xdr:to>
      <xdr:col>91</xdr:col>
      <xdr:colOff>152168</xdr:colOff>
      <xdr:row>104</xdr:row>
      <xdr:rowOff>0</xdr:rowOff>
    </xdr:to>
    <xdr:grpSp>
      <xdr:nvGrpSpPr>
        <xdr:cNvPr id="44" name="Groep 43">
          <a:extLst>
            <a:ext uri="{FF2B5EF4-FFF2-40B4-BE49-F238E27FC236}">
              <a16:creationId xmlns:a16="http://schemas.microsoft.com/office/drawing/2014/main" id="{00000000-0008-0000-0300-00002C000000}"/>
            </a:ext>
          </a:extLst>
        </xdr:cNvPr>
        <xdr:cNvGrpSpPr/>
      </xdr:nvGrpSpPr>
      <xdr:grpSpPr>
        <a:xfrm>
          <a:off x="6696075" y="13465659"/>
          <a:ext cx="6248168" cy="3955566"/>
          <a:chOff x="6851025" y="3178462"/>
          <a:chExt cx="6429143" cy="3803166"/>
        </a:xfrm>
      </xdr:grpSpPr>
      <xdr:pic>
        <xdr:nvPicPr>
          <xdr:cNvPr id="45" name="Afbeelding 44">
            <a:extLst>
              <a:ext uri="{FF2B5EF4-FFF2-40B4-BE49-F238E27FC236}">
                <a16:creationId xmlns:a16="http://schemas.microsoft.com/office/drawing/2014/main" id="{00000000-0008-0000-0300-00002D000000}"/>
              </a:ext>
            </a:extLst>
          </xdr:cNvPr>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l="-709" t="-2607" r="-904" b="-1518"/>
          <a:stretch/>
        </xdr:blipFill>
        <xdr:spPr>
          <a:xfrm>
            <a:off x="6851025" y="3178462"/>
            <a:ext cx="6429143" cy="3803166"/>
          </a:xfrm>
          <a:prstGeom prst="rect">
            <a:avLst/>
          </a:prstGeom>
          <a:ln w="3175">
            <a:solidFill>
              <a:schemeClr val="tx1"/>
            </a:solidFill>
          </a:ln>
        </xdr:spPr>
      </xdr:pic>
      <xdr:sp macro="" textlink="">
        <xdr:nvSpPr>
          <xdr:cNvPr id="46" name="Tekstvak 45">
            <a:extLst>
              <a:ext uri="{FF2B5EF4-FFF2-40B4-BE49-F238E27FC236}">
                <a16:creationId xmlns:a16="http://schemas.microsoft.com/office/drawing/2014/main" id="{00000000-0008-0000-0300-00002E000000}"/>
              </a:ext>
            </a:extLst>
          </xdr:cNvPr>
          <xdr:cNvSpPr txBox="1"/>
        </xdr:nvSpPr>
        <xdr:spPr>
          <a:xfrm>
            <a:off x="11077575" y="5324475"/>
            <a:ext cx="12382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b="1"/>
              <a:t>Ug = 1,1 W/m²K</a:t>
            </a:r>
          </a:p>
        </xdr:txBody>
      </xdr:sp>
    </xdr:grpSp>
    <xdr:clientData/>
  </xdr:twoCellAnchor>
  <xdr:twoCellAnchor>
    <xdr:from>
      <xdr:col>59</xdr:col>
      <xdr:colOff>0</xdr:colOff>
      <xdr:row>144</xdr:row>
      <xdr:rowOff>102084</xdr:rowOff>
    </xdr:from>
    <xdr:to>
      <xdr:col>93</xdr:col>
      <xdr:colOff>123599</xdr:colOff>
      <xdr:row>167</xdr:row>
      <xdr:rowOff>123825</xdr:rowOff>
    </xdr:to>
    <xdr:grpSp>
      <xdr:nvGrpSpPr>
        <xdr:cNvPr id="47" name="Groep 46">
          <a:extLst>
            <a:ext uri="{FF2B5EF4-FFF2-40B4-BE49-F238E27FC236}">
              <a16:creationId xmlns:a16="http://schemas.microsoft.com/office/drawing/2014/main" id="{00000000-0008-0000-0300-00002F000000}"/>
            </a:ext>
          </a:extLst>
        </xdr:cNvPr>
        <xdr:cNvGrpSpPr/>
      </xdr:nvGrpSpPr>
      <xdr:grpSpPr>
        <a:xfrm>
          <a:off x="6696075" y="24200334"/>
          <a:ext cx="6600599" cy="3698391"/>
          <a:chOff x="6851025" y="3178462"/>
          <a:chExt cx="6781574" cy="3803166"/>
        </a:xfrm>
      </xdr:grpSpPr>
      <xdr:pic>
        <xdr:nvPicPr>
          <xdr:cNvPr id="48" name="Afbeelding 47">
            <a:extLst>
              <a:ext uri="{FF2B5EF4-FFF2-40B4-BE49-F238E27FC236}">
                <a16:creationId xmlns:a16="http://schemas.microsoft.com/office/drawing/2014/main" id="{00000000-0008-0000-0300-000030000000}"/>
              </a:ext>
            </a:extLst>
          </xdr:cNvPr>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l="-709" t="-2607" r="-904" b="-1518"/>
          <a:stretch/>
        </xdr:blipFill>
        <xdr:spPr>
          <a:xfrm>
            <a:off x="6851025" y="3178462"/>
            <a:ext cx="6429143" cy="3803166"/>
          </a:xfrm>
          <a:prstGeom prst="rect">
            <a:avLst/>
          </a:prstGeom>
          <a:ln w="3175">
            <a:solidFill>
              <a:schemeClr val="tx1"/>
            </a:solidFill>
          </a:ln>
        </xdr:spPr>
      </xdr:pic>
      <xdr:sp macro="" textlink="">
        <xdr:nvSpPr>
          <xdr:cNvPr id="49" name="Tekstvak 48">
            <a:extLst>
              <a:ext uri="{FF2B5EF4-FFF2-40B4-BE49-F238E27FC236}">
                <a16:creationId xmlns:a16="http://schemas.microsoft.com/office/drawing/2014/main" id="{00000000-0008-0000-0300-000031000000}"/>
              </a:ext>
            </a:extLst>
          </xdr:cNvPr>
          <xdr:cNvSpPr txBox="1"/>
        </xdr:nvSpPr>
        <xdr:spPr>
          <a:xfrm>
            <a:off x="11077575" y="5324475"/>
            <a:ext cx="12382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b="1"/>
              <a:t>Ug = 1,1 W/m²K</a:t>
            </a:r>
          </a:p>
        </xdr:txBody>
      </xdr:sp>
      <xdr:cxnSp macro="">
        <xdr:nvCxnSpPr>
          <xdr:cNvPr id="50" name="Rechte verbindingslijn met pijl 49">
            <a:extLst>
              <a:ext uri="{FF2B5EF4-FFF2-40B4-BE49-F238E27FC236}">
                <a16:creationId xmlns:a16="http://schemas.microsoft.com/office/drawing/2014/main" id="{00000000-0008-0000-0300-000032000000}"/>
              </a:ext>
            </a:extLst>
          </xdr:cNvPr>
          <xdr:cNvCxnSpPr/>
        </xdr:nvCxnSpPr>
        <xdr:spPr>
          <a:xfrm>
            <a:off x="10779744" y="4734390"/>
            <a:ext cx="1621573" cy="0"/>
          </a:xfrm>
          <a:prstGeom prst="straightConnector1">
            <a:avLst/>
          </a:prstGeom>
          <a:ln>
            <a:solidFill>
              <a:srgbClr val="C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1" name="Tekstvak 50">
            <a:extLst>
              <a:ext uri="{FF2B5EF4-FFF2-40B4-BE49-F238E27FC236}">
                <a16:creationId xmlns:a16="http://schemas.microsoft.com/office/drawing/2014/main" id="{00000000-0008-0000-0300-000033000000}"/>
              </a:ext>
            </a:extLst>
          </xdr:cNvPr>
          <xdr:cNvSpPr txBox="1"/>
        </xdr:nvSpPr>
        <xdr:spPr>
          <a:xfrm>
            <a:off x="10779745" y="4484650"/>
            <a:ext cx="1626219" cy="3343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l-BE" sz="1100" b="1">
                <a:solidFill>
                  <a:srgbClr val="C00000"/>
                </a:solidFill>
              </a:rPr>
              <a:t>b</a:t>
            </a:r>
            <a:r>
              <a:rPr lang="nl-BE" sz="1100" b="1" baseline="-25000">
                <a:solidFill>
                  <a:srgbClr val="C00000"/>
                </a:solidFill>
              </a:rPr>
              <a:t>g</a:t>
            </a:r>
            <a:r>
              <a:rPr lang="nl-BE" sz="1100" b="1">
                <a:solidFill>
                  <a:srgbClr val="C00000"/>
                </a:solidFill>
              </a:rPr>
              <a:t> = 930mm</a:t>
            </a:r>
          </a:p>
        </xdr:txBody>
      </xdr:sp>
      <xdr:sp macro="" textlink="">
        <xdr:nvSpPr>
          <xdr:cNvPr id="52" name="Tekstvak 51">
            <a:extLst>
              <a:ext uri="{FF2B5EF4-FFF2-40B4-BE49-F238E27FC236}">
                <a16:creationId xmlns:a16="http://schemas.microsoft.com/office/drawing/2014/main" id="{00000000-0008-0000-0300-000034000000}"/>
              </a:ext>
            </a:extLst>
          </xdr:cNvPr>
          <xdr:cNvSpPr txBox="1"/>
        </xdr:nvSpPr>
        <xdr:spPr>
          <a:xfrm>
            <a:off x="12489599" y="4246757"/>
            <a:ext cx="1143000" cy="3343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nl-BE" sz="1000" b="1">
                <a:solidFill>
                  <a:srgbClr val="C00000"/>
                </a:solidFill>
              </a:rPr>
              <a:t>b</a:t>
            </a:r>
            <a:r>
              <a:rPr lang="nl-BE" sz="1000" b="1" baseline="-25000">
                <a:solidFill>
                  <a:srgbClr val="C00000"/>
                </a:solidFill>
              </a:rPr>
              <a:t>f</a:t>
            </a:r>
            <a:r>
              <a:rPr lang="nl-BE" sz="1000" b="1">
                <a:solidFill>
                  <a:srgbClr val="C00000"/>
                </a:solidFill>
              </a:rPr>
              <a:t> = 150mm</a:t>
            </a:r>
          </a:p>
        </xdr:txBody>
      </xdr:sp>
      <xdr:cxnSp macro="">
        <xdr:nvCxnSpPr>
          <xdr:cNvPr id="53" name="Rechte verbindingslijn 52">
            <a:extLst>
              <a:ext uri="{FF2B5EF4-FFF2-40B4-BE49-F238E27FC236}">
                <a16:creationId xmlns:a16="http://schemas.microsoft.com/office/drawing/2014/main" id="{00000000-0008-0000-0300-000035000000}"/>
              </a:ext>
            </a:extLst>
          </xdr:cNvPr>
          <xdr:cNvCxnSpPr/>
        </xdr:nvCxnSpPr>
        <xdr:spPr>
          <a:xfrm flipV="1">
            <a:off x="12457074" y="4636817"/>
            <a:ext cx="167268" cy="98155"/>
          </a:xfrm>
          <a:prstGeom prst="line">
            <a:avLst/>
          </a:prstGeom>
          <a:ln>
            <a:solidFill>
              <a:srgbClr val="C00000"/>
            </a:solidFill>
          </a:ln>
        </xdr:spPr>
        <xdr:style>
          <a:lnRef idx="1">
            <a:schemeClr val="accent1"/>
          </a:lnRef>
          <a:fillRef idx="0">
            <a:schemeClr val="accent1"/>
          </a:fillRef>
          <a:effectRef idx="0">
            <a:schemeClr val="accent1"/>
          </a:effectRef>
          <a:fontRef idx="minor">
            <a:schemeClr val="tx1"/>
          </a:fontRef>
        </xdr:style>
      </xdr:cxnSp>
      <xdr:sp macro="" textlink="">
        <xdr:nvSpPr>
          <xdr:cNvPr id="54" name="Tekstvak 53">
            <a:extLst>
              <a:ext uri="{FF2B5EF4-FFF2-40B4-BE49-F238E27FC236}">
                <a16:creationId xmlns:a16="http://schemas.microsoft.com/office/drawing/2014/main" id="{00000000-0008-0000-0300-000036000000}"/>
              </a:ext>
            </a:extLst>
          </xdr:cNvPr>
          <xdr:cNvSpPr txBox="1"/>
        </xdr:nvSpPr>
        <xdr:spPr>
          <a:xfrm>
            <a:off x="12489598" y="4428895"/>
            <a:ext cx="1054719"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nl-BE" sz="1000" b="1">
                <a:solidFill>
                  <a:srgbClr val="C00000"/>
                </a:solidFill>
              </a:rPr>
              <a:t>U</a:t>
            </a:r>
            <a:r>
              <a:rPr lang="nl-BE" sz="1000" b="1" baseline="-25000">
                <a:solidFill>
                  <a:srgbClr val="C00000"/>
                </a:solidFill>
              </a:rPr>
              <a:t>f</a:t>
            </a:r>
            <a:r>
              <a:rPr lang="nl-BE" sz="1000" b="1">
                <a:solidFill>
                  <a:srgbClr val="C00000"/>
                </a:solidFill>
              </a:rPr>
              <a:t> = 1,47W/m²K</a:t>
            </a:r>
          </a:p>
        </xdr:txBody>
      </xdr:sp>
      <xdr:sp macro="" textlink="">
        <xdr:nvSpPr>
          <xdr:cNvPr id="55" name="Tekstvak 54">
            <a:extLst>
              <a:ext uri="{FF2B5EF4-FFF2-40B4-BE49-F238E27FC236}">
                <a16:creationId xmlns:a16="http://schemas.microsoft.com/office/drawing/2014/main" id="{00000000-0008-0000-0300-000037000000}"/>
              </a:ext>
            </a:extLst>
          </xdr:cNvPr>
          <xdr:cNvSpPr txBox="1"/>
        </xdr:nvSpPr>
        <xdr:spPr>
          <a:xfrm>
            <a:off x="9632331" y="4200293"/>
            <a:ext cx="1142768" cy="3343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nl-BE" sz="1000" b="1">
                <a:solidFill>
                  <a:srgbClr val="C00000"/>
                </a:solidFill>
              </a:rPr>
              <a:t>b</a:t>
            </a:r>
            <a:r>
              <a:rPr lang="nl-BE" sz="1000" b="1" baseline="-25000">
                <a:solidFill>
                  <a:srgbClr val="C00000"/>
                </a:solidFill>
              </a:rPr>
              <a:t>f</a:t>
            </a:r>
            <a:r>
              <a:rPr lang="nl-BE" sz="1000" b="1">
                <a:solidFill>
                  <a:srgbClr val="C00000"/>
                </a:solidFill>
              </a:rPr>
              <a:t> = 150mm</a:t>
            </a:r>
          </a:p>
        </xdr:txBody>
      </xdr:sp>
      <xdr:cxnSp macro="">
        <xdr:nvCxnSpPr>
          <xdr:cNvPr id="56" name="Rechte verbindingslijn 55">
            <a:extLst>
              <a:ext uri="{FF2B5EF4-FFF2-40B4-BE49-F238E27FC236}">
                <a16:creationId xmlns:a16="http://schemas.microsoft.com/office/drawing/2014/main" id="{00000000-0008-0000-0300-000038000000}"/>
              </a:ext>
            </a:extLst>
          </xdr:cNvPr>
          <xdr:cNvCxnSpPr/>
        </xdr:nvCxnSpPr>
        <xdr:spPr>
          <a:xfrm flipH="1" flipV="1">
            <a:off x="10491672" y="4590353"/>
            <a:ext cx="241610" cy="148683"/>
          </a:xfrm>
          <a:prstGeom prst="line">
            <a:avLst/>
          </a:prstGeom>
          <a:ln>
            <a:solidFill>
              <a:srgbClr val="C00000"/>
            </a:solidFill>
          </a:ln>
        </xdr:spPr>
        <xdr:style>
          <a:lnRef idx="1">
            <a:schemeClr val="accent1"/>
          </a:lnRef>
          <a:fillRef idx="0">
            <a:schemeClr val="accent1"/>
          </a:fillRef>
          <a:effectRef idx="0">
            <a:schemeClr val="accent1"/>
          </a:effectRef>
          <a:fontRef idx="minor">
            <a:schemeClr val="tx1"/>
          </a:fontRef>
        </xdr:style>
      </xdr:cxnSp>
      <xdr:sp macro="" textlink="">
        <xdr:nvSpPr>
          <xdr:cNvPr id="57" name="Tekstvak 56">
            <a:extLst>
              <a:ext uri="{FF2B5EF4-FFF2-40B4-BE49-F238E27FC236}">
                <a16:creationId xmlns:a16="http://schemas.microsoft.com/office/drawing/2014/main" id="{00000000-0008-0000-0300-000039000000}"/>
              </a:ext>
            </a:extLst>
          </xdr:cNvPr>
          <xdr:cNvSpPr txBox="1"/>
        </xdr:nvSpPr>
        <xdr:spPr>
          <a:xfrm>
            <a:off x="9632330" y="4382431"/>
            <a:ext cx="1054487"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nl-BE" sz="1000" b="1">
                <a:solidFill>
                  <a:srgbClr val="C00000"/>
                </a:solidFill>
              </a:rPr>
              <a:t>U</a:t>
            </a:r>
            <a:r>
              <a:rPr lang="nl-BE" sz="1000" b="1" baseline="-25000">
                <a:solidFill>
                  <a:srgbClr val="C00000"/>
                </a:solidFill>
              </a:rPr>
              <a:t>f</a:t>
            </a:r>
            <a:r>
              <a:rPr lang="nl-BE" sz="1000" b="1">
                <a:solidFill>
                  <a:srgbClr val="C00000"/>
                </a:solidFill>
              </a:rPr>
              <a:t> = 1,47W/m²K</a:t>
            </a:r>
          </a:p>
        </xdr:txBody>
      </xdr:sp>
    </xdr:grpSp>
    <xdr:clientData/>
  </xdr:twoCellAnchor>
  <xdr:twoCellAnchor>
    <xdr:from>
      <xdr:col>4</xdr:col>
      <xdr:colOff>54312</xdr:colOff>
      <xdr:row>110</xdr:row>
      <xdr:rowOff>0</xdr:rowOff>
    </xdr:from>
    <xdr:to>
      <xdr:col>5</xdr:col>
      <xdr:colOff>143394</xdr:colOff>
      <xdr:row>123</xdr:row>
      <xdr:rowOff>26276</xdr:rowOff>
    </xdr:to>
    <xdr:grpSp>
      <xdr:nvGrpSpPr>
        <xdr:cNvPr id="59" name="Groep 58">
          <a:extLst>
            <a:ext uri="{FF2B5EF4-FFF2-40B4-BE49-F238E27FC236}">
              <a16:creationId xmlns:a16="http://schemas.microsoft.com/office/drawing/2014/main" id="{00000000-0008-0000-0300-00003B000000}"/>
            </a:ext>
          </a:extLst>
        </xdr:cNvPr>
        <xdr:cNvGrpSpPr/>
      </xdr:nvGrpSpPr>
      <xdr:grpSpPr>
        <a:xfrm>
          <a:off x="816312" y="17992725"/>
          <a:ext cx="279582" cy="2255126"/>
          <a:chOff x="1832020" y="5203885"/>
          <a:chExt cx="279582" cy="2354095"/>
        </a:xfrm>
      </xdr:grpSpPr>
      <xdr:grpSp>
        <xdr:nvGrpSpPr>
          <xdr:cNvPr id="60" name="Groep 59">
            <a:extLst>
              <a:ext uri="{FF2B5EF4-FFF2-40B4-BE49-F238E27FC236}">
                <a16:creationId xmlns:a16="http://schemas.microsoft.com/office/drawing/2014/main" id="{00000000-0008-0000-0300-00003C000000}"/>
              </a:ext>
            </a:extLst>
          </xdr:cNvPr>
          <xdr:cNvGrpSpPr/>
        </xdr:nvGrpSpPr>
        <xdr:grpSpPr>
          <a:xfrm>
            <a:off x="1832556" y="5203885"/>
            <a:ext cx="279046" cy="2354095"/>
            <a:chOff x="1832556" y="5203885"/>
            <a:chExt cx="279046" cy="2354095"/>
          </a:xfrm>
        </xdr:grpSpPr>
        <xdr:cxnSp macro="">
          <xdr:nvCxnSpPr>
            <xdr:cNvPr id="62" name="Rechte verbindingslijn met pijl 61">
              <a:extLst>
                <a:ext uri="{FF2B5EF4-FFF2-40B4-BE49-F238E27FC236}">
                  <a16:creationId xmlns:a16="http://schemas.microsoft.com/office/drawing/2014/main" id="{00000000-0008-0000-0300-00003E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63" name="Rechte verbindingslijn 62">
              <a:extLst>
                <a:ext uri="{FF2B5EF4-FFF2-40B4-BE49-F238E27FC236}">
                  <a16:creationId xmlns:a16="http://schemas.microsoft.com/office/drawing/2014/main" id="{00000000-0008-0000-0300-00003F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61" name="Rechte verbindingslijn 60">
            <a:extLst>
              <a:ext uri="{FF2B5EF4-FFF2-40B4-BE49-F238E27FC236}">
                <a16:creationId xmlns:a16="http://schemas.microsoft.com/office/drawing/2014/main" id="{00000000-0008-0000-0300-00003D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27</xdr:col>
      <xdr:colOff>45367</xdr:colOff>
      <xdr:row>117</xdr:row>
      <xdr:rowOff>1</xdr:rowOff>
    </xdr:from>
    <xdr:to>
      <xdr:col>28</xdr:col>
      <xdr:colOff>39414</xdr:colOff>
      <xdr:row>118</xdr:row>
      <xdr:rowOff>0</xdr:rowOff>
    </xdr:to>
    <xdr:grpSp>
      <xdr:nvGrpSpPr>
        <xdr:cNvPr id="64" name="Groep 63">
          <a:extLst>
            <a:ext uri="{FF2B5EF4-FFF2-40B4-BE49-F238E27FC236}">
              <a16:creationId xmlns:a16="http://schemas.microsoft.com/office/drawing/2014/main" id="{00000000-0008-0000-0300-000040000000}"/>
            </a:ext>
          </a:extLst>
        </xdr:cNvPr>
        <xdr:cNvGrpSpPr/>
      </xdr:nvGrpSpPr>
      <xdr:grpSpPr>
        <a:xfrm flipH="1">
          <a:off x="4836442" y="18992851"/>
          <a:ext cx="184547" cy="190499"/>
          <a:chOff x="1832020" y="5203885"/>
          <a:chExt cx="279582" cy="2354095"/>
        </a:xfrm>
      </xdr:grpSpPr>
      <xdr:grpSp>
        <xdr:nvGrpSpPr>
          <xdr:cNvPr id="65" name="Groep 64">
            <a:extLst>
              <a:ext uri="{FF2B5EF4-FFF2-40B4-BE49-F238E27FC236}">
                <a16:creationId xmlns:a16="http://schemas.microsoft.com/office/drawing/2014/main" id="{00000000-0008-0000-0300-000041000000}"/>
              </a:ext>
            </a:extLst>
          </xdr:cNvPr>
          <xdr:cNvGrpSpPr/>
        </xdr:nvGrpSpPr>
        <xdr:grpSpPr>
          <a:xfrm>
            <a:off x="1832556" y="5203885"/>
            <a:ext cx="279046" cy="2354095"/>
            <a:chOff x="1832556" y="5203885"/>
            <a:chExt cx="279046" cy="2354095"/>
          </a:xfrm>
        </xdr:grpSpPr>
        <xdr:cxnSp macro="">
          <xdr:nvCxnSpPr>
            <xdr:cNvPr id="67" name="Rechte verbindingslijn met pijl 66">
              <a:extLst>
                <a:ext uri="{FF2B5EF4-FFF2-40B4-BE49-F238E27FC236}">
                  <a16:creationId xmlns:a16="http://schemas.microsoft.com/office/drawing/2014/main" id="{00000000-0008-0000-0300-000043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68" name="Rechte verbindingslijn 67">
              <a:extLst>
                <a:ext uri="{FF2B5EF4-FFF2-40B4-BE49-F238E27FC236}">
                  <a16:creationId xmlns:a16="http://schemas.microsoft.com/office/drawing/2014/main" id="{00000000-0008-0000-0300-000044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66" name="Rechte verbindingslijn 65">
            <a:extLst>
              <a:ext uri="{FF2B5EF4-FFF2-40B4-BE49-F238E27FC236}">
                <a16:creationId xmlns:a16="http://schemas.microsoft.com/office/drawing/2014/main" id="{00000000-0008-0000-0300-000042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0</xdr:colOff>
      <xdr:row>110</xdr:row>
      <xdr:rowOff>0</xdr:rowOff>
    </xdr:from>
    <xdr:to>
      <xdr:col>27</xdr:col>
      <xdr:colOff>0</xdr:colOff>
      <xdr:row>111</xdr:row>
      <xdr:rowOff>0</xdr:rowOff>
    </xdr:to>
    <xdr:grpSp>
      <xdr:nvGrpSpPr>
        <xdr:cNvPr id="69" name="Groep 68">
          <a:extLst>
            <a:ext uri="{FF2B5EF4-FFF2-40B4-BE49-F238E27FC236}">
              <a16:creationId xmlns:a16="http://schemas.microsoft.com/office/drawing/2014/main" id="{00000000-0008-0000-0300-000045000000}"/>
            </a:ext>
          </a:extLst>
        </xdr:cNvPr>
        <xdr:cNvGrpSpPr/>
      </xdr:nvGrpSpPr>
      <xdr:grpSpPr>
        <a:xfrm>
          <a:off x="1143000" y="17992725"/>
          <a:ext cx="3648075" cy="228600"/>
          <a:chOff x="952499" y="2667000"/>
          <a:chExt cx="3950265" cy="190500"/>
        </a:xfrm>
      </xdr:grpSpPr>
      <xdr:sp macro="" textlink="">
        <xdr:nvSpPr>
          <xdr:cNvPr id="70" name="Rechthoek 69">
            <a:extLst>
              <a:ext uri="{FF2B5EF4-FFF2-40B4-BE49-F238E27FC236}">
                <a16:creationId xmlns:a16="http://schemas.microsoft.com/office/drawing/2014/main" id="{00000000-0008-0000-0300-000046000000}"/>
              </a:ext>
            </a:extLst>
          </xdr:cNvPr>
          <xdr:cNvSpPr/>
        </xdr:nvSpPr>
        <xdr:spPr>
          <a:xfrm>
            <a:off x="952499" y="2667000"/>
            <a:ext cx="3950265" cy="190500"/>
          </a:xfrm>
          <a:prstGeom prst="rect">
            <a:avLst/>
          </a:prstGeom>
          <a:solidFill>
            <a:schemeClr val="accent3">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sp macro="" textlink="">
        <xdr:nvSpPr>
          <xdr:cNvPr id="71" name="Rechthoek 70">
            <a:extLst>
              <a:ext uri="{FF2B5EF4-FFF2-40B4-BE49-F238E27FC236}">
                <a16:creationId xmlns:a16="http://schemas.microsoft.com/office/drawing/2014/main" id="{00000000-0008-0000-0300-000047000000}"/>
              </a:ext>
            </a:extLst>
          </xdr:cNvPr>
          <xdr:cNvSpPr/>
        </xdr:nvSpPr>
        <xdr:spPr>
          <a:xfrm>
            <a:off x="1066799" y="2667000"/>
            <a:ext cx="3695698" cy="1905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sp macro="" textlink="">
        <xdr:nvSpPr>
          <xdr:cNvPr id="72" name="Rechthoek 71">
            <a:extLst>
              <a:ext uri="{FF2B5EF4-FFF2-40B4-BE49-F238E27FC236}">
                <a16:creationId xmlns:a16="http://schemas.microsoft.com/office/drawing/2014/main" id="{00000000-0008-0000-0300-000048000000}"/>
              </a:ext>
            </a:extLst>
          </xdr:cNvPr>
          <xdr:cNvSpPr/>
        </xdr:nvSpPr>
        <xdr:spPr>
          <a:xfrm>
            <a:off x="1066800" y="2748643"/>
            <a:ext cx="3696069" cy="4488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grpSp>
    <xdr:clientData/>
  </xdr:twoCellAnchor>
  <xdr:twoCellAnchor>
    <xdr:from>
      <xdr:col>5</xdr:col>
      <xdr:colOff>190499</xdr:colOff>
      <xdr:row>109</xdr:row>
      <xdr:rowOff>190500</xdr:rowOff>
    </xdr:from>
    <xdr:to>
      <xdr:col>26</xdr:col>
      <xdr:colOff>125015</xdr:colOff>
      <xdr:row>123</xdr:row>
      <xdr:rowOff>29910</xdr:rowOff>
    </xdr:to>
    <xdr:sp macro="" textlink="">
      <xdr:nvSpPr>
        <xdr:cNvPr id="73" name="Rechthoek 72">
          <a:extLst>
            <a:ext uri="{FF2B5EF4-FFF2-40B4-BE49-F238E27FC236}">
              <a16:creationId xmlns:a16="http://schemas.microsoft.com/office/drawing/2014/main" id="{00000000-0008-0000-0300-000049000000}"/>
            </a:ext>
          </a:extLst>
        </xdr:cNvPr>
        <xdr:cNvSpPr/>
      </xdr:nvSpPr>
      <xdr:spPr>
        <a:xfrm>
          <a:off x="1142999" y="7351059"/>
          <a:ext cx="3643663" cy="225988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17</xdr:col>
      <xdr:colOff>0</xdr:colOff>
      <xdr:row>112</xdr:row>
      <xdr:rowOff>58617</xdr:rowOff>
    </xdr:from>
    <xdr:to>
      <xdr:col>25</xdr:col>
      <xdr:colOff>0</xdr:colOff>
      <xdr:row>121</xdr:row>
      <xdr:rowOff>161192</xdr:rowOff>
    </xdr:to>
    <xdr:grpSp>
      <xdr:nvGrpSpPr>
        <xdr:cNvPr id="74" name="Groep 73">
          <a:extLst>
            <a:ext uri="{FF2B5EF4-FFF2-40B4-BE49-F238E27FC236}">
              <a16:creationId xmlns:a16="http://schemas.microsoft.com/office/drawing/2014/main" id="{00000000-0008-0000-0300-00004A000000}"/>
            </a:ext>
          </a:extLst>
        </xdr:cNvPr>
        <xdr:cNvGrpSpPr/>
      </xdr:nvGrpSpPr>
      <xdr:grpSpPr>
        <a:xfrm>
          <a:off x="3086100" y="18470442"/>
          <a:ext cx="1457325" cy="1521800"/>
          <a:chOff x="3507533" y="3243771"/>
          <a:chExt cx="1532493" cy="1761938"/>
        </a:xfrm>
      </xdr:grpSpPr>
      <xdr:sp macro="" textlink="">
        <xdr:nvSpPr>
          <xdr:cNvPr id="75" name="Rechthoek 74">
            <a:extLst>
              <a:ext uri="{FF2B5EF4-FFF2-40B4-BE49-F238E27FC236}">
                <a16:creationId xmlns:a16="http://schemas.microsoft.com/office/drawing/2014/main" id="{00000000-0008-0000-0300-00004B000000}"/>
              </a:ext>
            </a:extLst>
          </xdr:cNvPr>
          <xdr:cNvSpPr/>
        </xdr:nvSpPr>
        <xdr:spPr>
          <a:xfrm>
            <a:off x="3507533" y="3243772"/>
            <a:ext cx="1532493" cy="1761937"/>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grpSp>
        <xdr:nvGrpSpPr>
          <xdr:cNvPr id="76" name="Groep 75">
            <a:extLst>
              <a:ext uri="{FF2B5EF4-FFF2-40B4-BE49-F238E27FC236}">
                <a16:creationId xmlns:a16="http://schemas.microsoft.com/office/drawing/2014/main" id="{00000000-0008-0000-0300-00004C000000}"/>
              </a:ext>
            </a:extLst>
          </xdr:cNvPr>
          <xdr:cNvGrpSpPr/>
        </xdr:nvGrpSpPr>
        <xdr:grpSpPr>
          <a:xfrm>
            <a:off x="3507533" y="3243771"/>
            <a:ext cx="1445473" cy="1761936"/>
            <a:chOff x="3507533" y="3243771"/>
            <a:chExt cx="1445473" cy="1761936"/>
          </a:xfrm>
        </xdr:grpSpPr>
        <xdr:cxnSp macro="">
          <xdr:nvCxnSpPr>
            <xdr:cNvPr id="77" name="Rechte verbindingslijn 76">
              <a:extLst>
                <a:ext uri="{FF2B5EF4-FFF2-40B4-BE49-F238E27FC236}">
                  <a16:creationId xmlns:a16="http://schemas.microsoft.com/office/drawing/2014/main" id="{00000000-0008-0000-0300-00004D000000}"/>
                </a:ext>
              </a:extLst>
            </xdr:cNvPr>
            <xdr:cNvCxnSpPr>
              <a:stCxn id="75" idx="1"/>
            </xdr:cNvCxnSpPr>
          </xdr:nvCxnSpPr>
          <xdr:spPr>
            <a:xfrm>
              <a:off x="3507533" y="4124740"/>
              <a:ext cx="1445469" cy="880967"/>
            </a:xfrm>
            <a:prstGeom prst="line">
              <a:avLst/>
            </a:prstGeom>
            <a:ln>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8" name="Rechte verbindingslijn 77">
              <a:extLst>
                <a:ext uri="{FF2B5EF4-FFF2-40B4-BE49-F238E27FC236}">
                  <a16:creationId xmlns:a16="http://schemas.microsoft.com/office/drawing/2014/main" id="{00000000-0008-0000-0300-00004E000000}"/>
                </a:ext>
              </a:extLst>
            </xdr:cNvPr>
            <xdr:cNvCxnSpPr>
              <a:endCxn id="75" idx="1"/>
            </xdr:cNvCxnSpPr>
          </xdr:nvCxnSpPr>
          <xdr:spPr>
            <a:xfrm flipH="1">
              <a:off x="3507533" y="3243771"/>
              <a:ext cx="1445473" cy="880969"/>
            </a:xfrm>
            <a:prstGeom prst="line">
              <a:avLst/>
            </a:prstGeom>
            <a:ln>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5</xdr:col>
      <xdr:colOff>182220</xdr:colOff>
      <xdr:row>123</xdr:row>
      <xdr:rowOff>154285</xdr:rowOff>
    </xdr:from>
    <xdr:to>
      <xdr:col>26</xdr:col>
      <xdr:colOff>1176</xdr:colOff>
      <xdr:row>125</xdr:row>
      <xdr:rowOff>59774</xdr:rowOff>
    </xdr:to>
    <xdr:grpSp>
      <xdr:nvGrpSpPr>
        <xdr:cNvPr id="79" name="Groep 78">
          <a:extLst>
            <a:ext uri="{FF2B5EF4-FFF2-40B4-BE49-F238E27FC236}">
              <a16:creationId xmlns:a16="http://schemas.microsoft.com/office/drawing/2014/main" id="{00000000-0008-0000-0300-00004F000000}"/>
            </a:ext>
          </a:extLst>
        </xdr:cNvPr>
        <xdr:cNvGrpSpPr/>
      </xdr:nvGrpSpPr>
      <xdr:grpSpPr>
        <a:xfrm rot="16200000">
          <a:off x="2758328" y="18752252"/>
          <a:ext cx="286489" cy="3533706"/>
          <a:chOff x="1832020" y="5203885"/>
          <a:chExt cx="279582" cy="2354095"/>
        </a:xfrm>
      </xdr:grpSpPr>
      <xdr:grpSp>
        <xdr:nvGrpSpPr>
          <xdr:cNvPr id="80" name="Groep 79">
            <a:extLst>
              <a:ext uri="{FF2B5EF4-FFF2-40B4-BE49-F238E27FC236}">
                <a16:creationId xmlns:a16="http://schemas.microsoft.com/office/drawing/2014/main" id="{00000000-0008-0000-0300-000050000000}"/>
              </a:ext>
            </a:extLst>
          </xdr:cNvPr>
          <xdr:cNvGrpSpPr/>
        </xdr:nvGrpSpPr>
        <xdr:grpSpPr>
          <a:xfrm>
            <a:off x="1832556" y="5203885"/>
            <a:ext cx="279046" cy="2354095"/>
            <a:chOff x="1832556" y="5203885"/>
            <a:chExt cx="279046" cy="2354095"/>
          </a:xfrm>
        </xdr:grpSpPr>
        <xdr:cxnSp macro="">
          <xdr:nvCxnSpPr>
            <xdr:cNvPr id="82" name="Rechte verbindingslijn met pijl 81">
              <a:extLst>
                <a:ext uri="{FF2B5EF4-FFF2-40B4-BE49-F238E27FC236}">
                  <a16:creationId xmlns:a16="http://schemas.microsoft.com/office/drawing/2014/main" id="{00000000-0008-0000-0300-000052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83" name="Rechte verbindingslijn 82">
              <a:extLst>
                <a:ext uri="{FF2B5EF4-FFF2-40B4-BE49-F238E27FC236}">
                  <a16:creationId xmlns:a16="http://schemas.microsoft.com/office/drawing/2014/main" id="{00000000-0008-0000-0300-000053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81" name="Rechte verbindingslijn 80">
            <a:extLst>
              <a:ext uri="{FF2B5EF4-FFF2-40B4-BE49-F238E27FC236}">
                <a16:creationId xmlns:a16="http://schemas.microsoft.com/office/drawing/2014/main" id="{00000000-0008-0000-0300-000051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135354</xdr:colOff>
      <xdr:row>111</xdr:row>
      <xdr:rowOff>115467</xdr:rowOff>
    </xdr:from>
    <xdr:to>
      <xdr:col>14</xdr:col>
      <xdr:colOff>220578</xdr:colOff>
      <xdr:row>122</xdr:row>
      <xdr:rowOff>91786</xdr:rowOff>
    </xdr:to>
    <xdr:sp macro="" textlink="">
      <xdr:nvSpPr>
        <xdr:cNvPr id="84" name="Rechthoek 83">
          <a:extLst>
            <a:ext uri="{FF2B5EF4-FFF2-40B4-BE49-F238E27FC236}">
              <a16:creationId xmlns:a16="http://schemas.microsoft.com/office/drawing/2014/main" id="{00000000-0008-0000-0300-000054000000}"/>
            </a:ext>
          </a:extLst>
        </xdr:cNvPr>
        <xdr:cNvSpPr/>
      </xdr:nvSpPr>
      <xdr:spPr>
        <a:xfrm>
          <a:off x="1278354" y="7690643"/>
          <a:ext cx="1553195" cy="1791672"/>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16</xdr:col>
      <xdr:colOff>770</xdr:colOff>
      <xdr:row>111</xdr:row>
      <xdr:rowOff>115467</xdr:rowOff>
    </xdr:from>
    <xdr:to>
      <xdr:col>26</xdr:col>
      <xdr:colOff>0</xdr:colOff>
      <xdr:row>122</xdr:row>
      <xdr:rowOff>91786</xdr:rowOff>
    </xdr:to>
    <xdr:sp macro="" textlink="">
      <xdr:nvSpPr>
        <xdr:cNvPr id="85" name="Rechthoek 84">
          <a:extLst>
            <a:ext uri="{FF2B5EF4-FFF2-40B4-BE49-F238E27FC236}">
              <a16:creationId xmlns:a16="http://schemas.microsoft.com/office/drawing/2014/main" id="{00000000-0008-0000-0300-000055000000}"/>
            </a:ext>
          </a:extLst>
        </xdr:cNvPr>
        <xdr:cNvSpPr/>
      </xdr:nvSpPr>
      <xdr:spPr>
        <a:xfrm>
          <a:off x="2959123" y="7690643"/>
          <a:ext cx="1702524" cy="1791672"/>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23</xdr:col>
      <xdr:colOff>54224</xdr:colOff>
      <xdr:row>108</xdr:row>
      <xdr:rowOff>189808</xdr:rowOff>
    </xdr:from>
    <xdr:to>
      <xdr:col>23</xdr:col>
      <xdr:colOff>54224</xdr:colOff>
      <xdr:row>110</xdr:row>
      <xdr:rowOff>79015</xdr:rowOff>
    </xdr:to>
    <xdr:cxnSp macro="">
      <xdr:nvCxnSpPr>
        <xdr:cNvPr id="86" name="Rechte verbindingslijn 85">
          <a:extLst>
            <a:ext uri="{FF2B5EF4-FFF2-40B4-BE49-F238E27FC236}">
              <a16:creationId xmlns:a16="http://schemas.microsoft.com/office/drawing/2014/main" id="{00000000-0008-0000-0300-000056000000}"/>
            </a:ext>
          </a:extLst>
        </xdr:cNvPr>
        <xdr:cNvCxnSpPr/>
      </xdr:nvCxnSpPr>
      <xdr:spPr>
        <a:xfrm flipV="1">
          <a:off x="4211606" y="7103837"/>
          <a:ext cx="0" cy="326237"/>
        </a:xfrm>
        <a:prstGeom prst="line">
          <a:avLst/>
        </a:prstGeom>
        <a:ln w="6350">
          <a:solidFill>
            <a:schemeClr val="tx1"/>
          </a:solidFill>
          <a:headEnd type="oval"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110</xdr:row>
      <xdr:rowOff>1</xdr:rowOff>
    </xdr:from>
    <xdr:to>
      <xdr:col>29</xdr:col>
      <xdr:colOff>184547</xdr:colOff>
      <xdr:row>111</xdr:row>
      <xdr:rowOff>0</xdr:rowOff>
    </xdr:to>
    <xdr:grpSp>
      <xdr:nvGrpSpPr>
        <xdr:cNvPr id="87" name="Groep 86">
          <a:extLst>
            <a:ext uri="{FF2B5EF4-FFF2-40B4-BE49-F238E27FC236}">
              <a16:creationId xmlns:a16="http://schemas.microsoft.com/office/drawing/2014/main" id="{00000000-0008-0000-0300-000057000000}"/>
            </a:ext>
          </a:extLst>
        </xdr:cNvPr>
        <xdr:cNvGrpSpPr/>
      </xdr:nvGrpSpPr>
      <xdr:grpSpPr>
        <a:xfrm flipH="1">
          <a:off x="5172075" y="17992726"/>
          <a:ext cx="184547" cy="228599"/>
          <a:chOff x="1832020" y="5203885"/>
          <a:chExt cx="279582" cy="2354095"/>
        </a:xfrm>
      </xdr:grpSpPr>
      <xdr:grpSp>
        <xdr:nvGrpSpPr>
          <xdr:cNvPr id="88" name="Groep 87">
            <a:extLst>
              <a:ext uri="{FF2B5EF4-FFF2-40B4-BE49-F238E27FC236}">
                <a16:creationId xmlns:a16="http://schemas.microsoft.com/office/drawing/2014/main" id="{00000000-0008-0000-0300-000058000000}"/>
              </a:ext>
            </a:extLst>
          </xdr:cNvPr>
          <xdr:cNvGrpSpPr/>
        </xdr:nvGrpSpPr>
        <xdr:grpSpPr>
          <a:xfrm>
            <a:off x="1832556" y="5203885"/>
            <a:ext cx="279046" cy="2354095"/>
            <a:chOff x="1832556" y="5203885"/>
            <a:chExt cx="279046" cy="2354095"/>
          </a:xfrm>
        </xdr:grpSpPr>
        <xdr:cxnSp macro="">
          <xdr:nvCxnSpPr>
            <xdr:cNvPr id="90" name="Rechte verbindingslijn met pijl 89">
              <a:extLst>
                <a:ext uri="{FF2B5EF4-FFF2-40B4-BE49-F238E27FC236}">
                  <a16:creationId xmlns:a16="http://schemas.microsoft.com/office/drawing/2014/main" id="{00000000-0008-0000-0300-00005A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91" name="Rechte verbindingslijn 90">
              <a:extLst>
                <a:ext uri="{FF2B5EF4-FFF2-40B4-BE49-F238E27FC236}">
                  <a16:creationId xmlns:a16="http://schemas.microsoft.com/office/drawing/2014/main" id="{00000000-0008-0000-0300-00005B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89" name="Rechte verbindingslijn 88">
            <a:extLst>
              <a:ext uri="{FF2B5EF4-FFF2-40B4-BE49-F238E27FC236}">
                <a16:creationId xmlns:a16="http://schemas.microsoft.com/office/drawing/2014/main" id="{00000000-0008-0000-0300-000059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29</xdr:col>
      <xdr:colOff>0</xdr:colOff>
      <xdr:row>111</xdr:row>
      <xdr:rowOff>0</xdr:rowOff>
    </xdr:from>
    <xdr:to>
      <xdr:col>29</xdr:col>
      <xdr:colOff>184547</xdr:colOff>
      <xdr:row>123</xdr:row>
      <xdr:rowOff>36635</xdr:rowOff>
    </xdr:to>
    <xdr:grpSp>
      <xdr:nvGrpSpPr>
        <xdr:cNvPr id="92" name="Groep 91">
          <a:extLst>
            <a:ext uri="{FF2B5EF4-FFF2-40B4-BE49-F238E27FC236}">
              <a16:creationId xmlns:a16="http://schemas.microsoft.com/office/drawing/2014/main" id="{00000000-0008-0000-0300-00005C000000}"/>
            </a:ext>
          </a:extLst>
        </xdr:cNvPr>
        <xdr:cNvGrpSpPr/>
      </xdr:nvGrpSpPr>
      <xdr:grpSpPr>
        <a:xfrm flipH="1">
          <a:off x="5172075" y="18221325"/>
          <a:ext cx="184547" cy="2036885"/>
          <a:chOff x="1832020" y="5203885"/>
          <a:chExt cx="279582" cy="2354095"/>
        </a:xfrm>
      </xdr:grpSpPr>
      <xdr:grpSp>
        <xdr:nvGrpSpPr>
          <xdr:cNvPr id="93" name="Groep 92">
            <a:extLst>
              <a:ext uri="{FF2B5EF4-FFF2-40B4-BE49-F238E27FC236}">
                <a16:creationId xmlns:a16="http://schemas.microsoft.com/office/drawing/2014/main" id="{00000000-0008-0000-0300-00005D000000}"/>
              </a:ext>
            </a:extLst>
          </xdr:cNvPr>
          <xdr:cNvGrpSpPr/>
        </xdr:nvGrpSpPr>
        <xdr:grpSpPr>
          <a:xfrm>
            <a:off x="1832556" y="5203885"/>
            <a:ext cx="279046" cy="2354095"/>
            <a:chOff x="1832556" y="5203885"/>
            <a:chExt cx="279046" cy="2354095"/>
          </a:xfrm>
        </xdr:grpSpPr>
        <xdr:cxnSp macro="">
          <xdr:nvCxnSpPr>
            <xdr:cNvPr id="95" name="Rechte verbindingslijn met pijl 94">
              <a:extLst>
                <a:ext uri="{FF2B5EF4-FFF2-40B4-BE49-F238E27FC236}">
                  <a16:creationId xmlns:a16="http://schemas.microsoft.com/office/drawing/2014/main" id="{00000000-0008-0000-0300-00005F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96" name="Rechte verbindingslijn 95">
              <a:extLst>
                <a:ext uri="{FF2B5EF4-FFF2-40B4-BE49-F238E27FC236}">
                  <a16:creationId xmlns:a16="http://schemas.microsoft.com/office/drawing/2014/main" id="{00000000-0008-0000-0300-000060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94" name="Rechte verbindingslijn 93">
            <a:extLst>
              <a:ext uri="{FF2B5EF4-FFF2-40B4-BE49-F238E27FC236}">
                <a16:creationId xmlns:a16="http://schemas.microsoft.com/office/drawing/2014/main" id="{00000000-0008-0000-0300-00005E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30</xdr:col>
          <xdr:colOff>0</xdr:colOff>
          <xdr:row>87</xdr:row>
          <xdr:rowOff>28575</xdr:rowOff>
        </xdr:from>
        <xdr:to>
          <xdr:col>31</xdr:col>
          <xdr:colOff>28575</xdr:colOff>
          <xdr:row>87</xdr:row>
          <xdr:rowOff>180975</xdr:rowOff>
        </xdr:to>
        <xdr:sp macro="" textlink="">
          <xdr:nvSpPr>
            <xdr:cNvPr id="33796" name="Check Box 1" hidden="1">
              <a:extLst>
                <a:ext uri="{63B3BB69-23CF-44E3-9099-C40C66FF867C}">
                  <a14:compatExt spid="_x0000_s33796"/>
                </a:ext>
                <a:ext uri="{FF2B5EF4-FFF2-40B4-BE49-F238E27FC236}">
                  <a16:creationId xmlns:a16="http://schemas.microsoft.com/office/drawing/2014/main" id="{00000000-0008-0000-03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88</xdr:row>
          <xdr:rowOff>28575</xdr:rowOff>
        </xdr:from>
        <xdr:to>
          <xdr:col>31</xdr:col>
          <xdr:colOff>9525</xdr:colOff>
          <xdr:row>88</xdr:row>
          <xdr:rowOff>180975</xdr:rowOff>
        </xdr:to>
        <xdr:sp macro="" textlink="">
          <xdr:nvSpPr>
            <xdr:cNvPr id="33797" name="Check Box 2" hidden="1">
              <a:extLst>
                <a:ext uri="{63B3BB69-23CF-44E3-9099-C40C66FF867C}">
                  <a14:compatExt spid="_x0000_s33797"/>
                </a:ext>
                <a:ext uri="{FF2B5EF4-FFF2-40B4-BE49-F238E27FC236}">
                  <a16:creationId xmlns:a16="http://schemas.microsoft.com/office/drawing/2014/main" id="{00000000-0008-0000-03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54312</xdr:colOff>
      <xdr:row>175</xdr:row>
      <xdr:rowOff>0</xdr:rowOff>
    </xdr:from>
    <xdr:to>
      <xdr:col>5</xdr:col>
      <xdr:colOff>143394</xdr:colOff>
      <xdr:row>188</xdr:row>
      <xdr:rowOff>26276</xdr:rowOff>
    </xdr:to>
    <xdr:grpSp>
      <xdr:nvGrpSpPr>
        <xdr:cNvPr id="100" name="Groep 99">
          <a:extLst>
            <a:ext uri="{FF2B5EF4-FFF2-40B4-BE49-F238E27FC236}">
              <a16:creationId xmlns:a16="http://schemas.microsoft.com/office/drawing/2014/main" id="{00000000-0008-0000-0300-000064000000}"/>
            </a:ext>
          </a:extLst>
        </xdr:cNvPr>
        <xdr:cNvGrpSpPr/>
      </xdr:nvGrpSpPr>
      <xdr:grpSpPr>
        <a:xfrm>
          <a:off x="816312" y="28727400"/>
          <a:ext cx="279582" cy="2255126"/>
          <a:chOff x="1832020" y="5203885"/>
          <a:chExt cx="279582" cy="2354095"/>
        </a:xfrm>
      </xdr:grpSpPr>
      <xdr:grpSp>
        <xdr:nvGrpSpPr>
          <xdr:cNvPr id="101" name="Groep 100">
            <a:extLst>
              <a:ext uri="{FF2B5EF4-FFF2-40B4-BE49-F238E27FC236}">
                <a16:creationId xmlns:a16="http://schemas.microsoft.com/office/drawing/2014/main" id="{00000000-0008-0000-0300-000065000000}"/>
              </a:ext>
            </a:extLst>
          </xdr:cNvPr>
          <xdr:cNvGrpSpPr/>
        </xdr:nvGrpSpPr>
        <xdr:grpSpPr>
          <a:xfrm>
            <a:off x="1832556" y="5203885"/>
            <a:ext cx="279046" cy="2354095"/>
            <a:chOff x="1832556" y="5203885"/>
            <a:chExt cx="279046" cy="2354095"/>
          </a:xfrm>
        </xdr:grpSpPr>
        <xdr:cxnSp macro="">
          <xdr:nvCxnSpPr>
            <xdr:cNvPr id="103" name="Rechte verbindingslijn met pijl 102">
              <a:extLst>
                <a:ext uri="{FF2B5EF4-FFF2-40B4-BE49-F238E27FC236}">
                  <a16:creationId xmlns:a16="http://schemas.microsoft.com/office/drawing/2014/main" id="{00000000-0008-0000-0300-000067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104" name="Rechte verbindingslijn 103">
              <a:extLst>
                <a:ext uri="{FF2B5EF4-FFF2-40B4-BE49-F238E27FC236}">
                  <a16:creationId xmlns:a16="http://schemas.microsoft.com/office/drawing/2014/main" id="{00000000-0008-0000-0300-000068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02" name="Rechte verbindingslijn 101">
            <a:extLst>
              <a:ext uri="{FF2B5EF4-FFF2-40B4-BE49-F238E27FC236}">
                <a16:creationId xmlns:a16="http://schemas.microsoft.com/office/drawing/2014/main" id="{00000000-0008-0000-0300-000066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27</xdr:col>
      <xdr:colOff>45367</xdr:colOff>
      <xdr:row>182</xdr:row>
      <xdr:rowOff>1</xdr:rowOff>
    </xdr:from>
    <xdr:to>
      <xdr:col>28</xdr:col>
      <xdr:colOff>39414</xdr:colOff>
      <xdr:row>183</xdr:row>
      <xdr:rowOff>0</xdr:rowOff>
    </xdr:to>
    <xdr:grpSp>
      <xdr:nvGrpSpPr>
        <xdr:cNvPr id="105" name="Groep 104">
          <a:extLst>
            <a:ext uri="{FF2B5EF4-FFF2-40B4-BE49-F238E27FC236}">
              <a16:creationId xmlns:a16="http://schemas.microsoft.com/office/drawing/2014/main" id="{00000000-0008-0000-0300-000069000000}"/>
            </a:ext>
          </a:extLst>
        </xdr:cNvPr>
        <xdr:cNvGrpSpPr/>
      </xdr:nvGrpSpPr>
      <xdr:grpSpPr>
        <a:xfrm flipH="1">
          <a:off x="4836442" y="29727526"/>
          <a:ext cx="184547" cy="190499"/>
          <a:chOff x="1832020" y="5203885"/>
          <a:chExt cx="279582" cy="2354095"/>
        </a:xfrm>
      </xdr:grpSpPr>
      <xdr:grpSp>
        <xdr:nvGrpSpPr>
          <xdr:cNvPr id="106" name="Groep 105">
            <a:extLst>
              <a:ext uri="{FF2B5EF4-FFF2-40B4-BE49-F238E27FC236}">
                <a16:creationId xmlns:a16="http://schemas.microsoft.com/office/drawing/2014/main" id="{00000000-0008-0000-0300-00006A000000}"/>
              </a:ext>
            </a:extLst>
          </xdr:cNvPr>
          <xdr:cNvGrpSpPr/>
        </xdr:nvGrpSpPr>
        <xdr:grpSpPr>
          <a:xfrm>
            <a:off x="1832556" y="5203885"/>
            <a:ext cx="279046" cy="2354095"/>
            <a:chOff x="1832556" y="5203885"/>
            <a:chExt cx="279046" cy="2354095"/>
          </a:xfrm>
        </xdr:grpSpPr>
        <xdr:cxnSp macro="">
          <xdr:nvCxnSpPr>
            <xdr:cNvPr id="108" name="Rechte verbindingslijn met pijl 107">
              <a:extLst>
                <a:ext uri="{FF2B5EF4-FFF2-40B4-BE49-F238E27FC236}">
                  <a16:creationId xmlns:a16="http://schemas.microsoft.com/office/drawing/2014/main" id="{00000000-0008-0000-0300-00006C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109" name="Rechte verbindingslijn 108">
              <a:extLst>
                <a:ext uri="{FF2B5EF4-FFF2-40B4-BE49-F238E27FC236}">
                  <a16:creationId xmlns:a16="http://schemas.microsoft.com/office/drawing/2014/main" id="{00000000-0008-0000-0300-00006D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07" name="Rechte verbindingslijn 106">
            <a:extLst>
              <a:ext uri="{FF2B5EF4-FFF2-40B4-BE49-F238E27FC236}">
                <a16:creationId xmlns:a16="http://schemas.microsoft.com/office/drawing/2014/main" id="{00000000-0008-0000-0300-00006B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0</xdr:colOff>
      <xdr:row>175</xdr:row>
      <xdr:rowOff>0</xdr:rowOff>
    </xdr:from>
    <xdr:to>
      <xdr:col>27</xdr:col>
      <xdr:colOff>0</xdr:colOff>
      <xdr:row>176</xdr:row>
      <xdr:rowOff>0</xdr:rowOff>
    </xdr:to>
    <xdr:grpSp>
      <xdr:nvGrpSpPr>
        <xdr:cNvPr id="110" name="Groep 109">
          <a:extLst>
            <a:ext uri="{FF2B5EF4-FFF2-40B4-BE49-F238E27FC236}">
              <a16:creationId xmlns:a16="http://schemas.microsoft.com/office/drawing/2014/main" id="{00000000-0008-0000-0300-00006E000000}"/>
            </a:ext>
          </a:extLst>
        </xdr:cNvPr>
        <xdr:cNvGrpSpPr/>
      </xdr:nvGrpSpPr>
      <xdr:grpSpPr>
        <a:xfrm>
          <a:off x="1143000" y="28727400"/>
          <a:ext cx="3648075" cy="228600"/>
          <a:chOff x="952499" y="2667000"/>
          <a:chExt cx="3950265" cy="190500"/>
        </a:xfrm>
      </xdr:grpSpPr>
      <xdr:sp macro="" textlink="">
        <xdr:nvSpPr>
          <xdr:cNvPr id="111" name="Rechthoek 110">
            <a:extLst>
              <a:ext uri="{FF2B5EF4-FFF2-40B4-BE49-F238E27FC236}">
                <a16:creationId xmlns:a16="http://schemas.microsoft.com/office/drawing/2014/main" id="{00000000-0008-0000-0300-00006F000000}"/>
              </a:ext>
            </a:extLst>
          </xdr:cNvPr>
          <xdr:cNvSpPr/>
        </xdr:nvSpPr>
        <xdr:spPr>
          <a:xfrm>
            <a:off x="952499" y="2667000"/>
            <a:ext cx="3950265" cy="190500"/>
          </a:xfrm>
          <a:prstGeom prst="rect">
            <a:avLst/>
          </a:prstGeom>
          <a:solidFill>
            <a:schemeClr val="accent3">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sp macro="" textlink="">
        <xdr:nvSpPr>
          <xdr:cNvPr id="112" name="Rechthoek 111">
            <a:extLst>
              <a:ext uri="{FF2B5EF4-FFF2-40B4-BE49-F238E27FC236}">
                <a16:creationId xmlns:a16="http://schemas.microsoft.com/office/drawing/2014/main" id="{00000000-0008-0000-0300-000070000000}"/>
              </a:ext>
            </a:extLst>
          </xdr:cNvPr>
          <xdr:cNvSpPr/>
        </xdr:nvSpPr>
        <xdr:spPr>
          <a:xfrm>
            <a:off x="1066799" y="2667000"/>
            <a:ext cx="3695698" cy="1905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sp macro="" textlink="">
        <xdr:nvSpPr>
          <xdr:cNvPr id="113" name="Rechthoek 112">
            <a:extLst>
              <a:ext uri="{FF2B5EF4-FFF2-40B4-BE49-F238E27FC236}">
                <a16:creationId xmlns:a16="http://schemas.microsoft.com/office/drawing/2014/main" id="{00000000-0008-0000-0300-000071000000}"/>
              </a:ext>
            </a:extLst>
          </xdr:cNvPr>
          <xdr:cNvSpPr/>
        </xdr:nvSpPr>
        <xdr:spPr>
          <a:xfrm>
            <a:off x="1066800" y="2748643"/>
            <a:ext cx="3696069" cy="4488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grpSp>
    <xdr:clientData/>
  </xdr:twoCellAnchor>
  <xdr:twoCellAnchor>
    <xdr:from>
      <xdr:col>5</xdr:col>
      <xdr:colOff>190499</xdr:colOff>
      <xdr:row>174</xdr:row>
      <xdr:rowOff>190500</xdr:rowOff>
    </xdr:from>
    <xdr:to>
      <xdr:col>26</xdr:col>
      <xdr:colOff>125015</xdr:colOff>
      <xdr:row>188</xdr:row>
      <xdr:rowOff>29910</xdr:rowOff>
    </xdr:to>
    <xdr:sp macro="" textlink="">
      <xdr:nvSpPr>
        <xdr:cNvPr id="114" name="Rechthoek 113">
          <a:extLst>
            <a:ext uri="{FF2B5EF4-FFF2-40B4-BE49-F238E27FC236}">
              <a16:creationId xmlns:a16="http://schemas.microsoft.com/office/drawing/2014/main" id="{00000000-0008-0000-0300-000072000000}"/>
            </a:ext>
          </a:extLst>
        </xdr:cNvPr>
        <xdr:cNvSpPr/>
      </xdr:nvSpPr>
      <xdr:spPr>
        <a:xfrm>
          <a:off x="1142999" y="7351059"/>
          <a:ext cx="3643663" cy="225988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17</xdr:col>
      <xdr:colOff>0</xdr:colOff>
      <xdr:row>177</xdr:row>
      <xdr:rowOff>58617</xdr:rowOff>
    </xdr:from>
    <xdr:to>
      <xdr:col>25</xdr:col>
      <xdr:colOff>0</xdr:colOff>
      <xdr:row>186</xdr:row>
      <xdr:rowOff>161192</xdr:rowOff>
    </xdr:to>
    <xdr:grpSp>
      <xdr:nvGrpSpPr>
        <xdr:cNvPr id="115" name="Groep 114">
          <a:extLst>
            <a:ext uri="{FF2B5EF4-FFF2-40B4-BE49-F238E27FC236}">
              <a16:creationId xmlns:a16="http://schemas.microsoft.com/office/drawing/2014/main" id="{00000000-0008-0000-0300-000073000000}"/>
            </a:ext>
          </a:extLst>
        </xdr:cNvPr>
        <xdr:cNvGrpSpPr/>
      </xdr:nvGrpSpPr>
      <xdr:grpSpPr>
        <a:xfrm>
          <a:off x="3086100" y="29205117"/>
          <a:ext cx="1457325" cy="1521800"/>
          <a:chOff x="3507533" y="3243771"/>
          <a:chExt cx="1532493" cy="1761938"/>
        </a:xfrm>
      </xdr:grpSpPr>
      <xdr:sp macro="" textlink="">
        <xdr:nvSpPr>
          <xdr:cNvPr id="116" name="Rechthoek 115">
            <a:extLst>
              <a:ext uri="{FF2B5EF4-FFF2-40B4-BE49-F238E27FC236}">
                <a16:creationId xmlns:a16="http://schemas.microsoft.com/office/drawing/2014/main" id="{00000000-0008-0000-0300-000074000000}"/>
              </a:ext>
            </a:extLst>
          </xdr:cNvPr>
          <xdr:cNvSpPr/>
        </xdr:nvSpPr>
        <xdr:spPr>
          <a:xfrm>
            <a:off x="3507533" y="3243772"/>
            <a:ext cx="1532493" cy="1761937"/>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grpSp>
        <xdr:nvGrpSpPr>
          <xdr:cNvPr id="117" name="Groep 116">
            <a:extLst>
              <a:ext uri="{FF2B5EF4-FFF2-40B4-BE49-F238E27FC236}">
                <a16:creationId xmlns:a16="http://schemas.microsoft.com/office/drawing/2014/main" id="{00000000-0008-0000-0300-000075000000}"/>
              </a:ext>
            </a:extLst>
          </xdr:cNvPr>
          <xdr:cNvGrpSpPr/>
        </xdr:nvGrpSpPr>
        <xdr:grpSpPr>
          <a:xfrm>
            <a:off x="3507533" y="3243771"/>
            <a:ext cx="1445473" cy="1761936"/>
            <a:chOff x="3507533" y="3243771"/>
            <a:chExt cx="1445473" cy="1761936"/>
          </a:xfrm>
        </xdr:grpSpPr>
        <xdr:cxnSp macro="">
          <xdr:nvCxnSpPr>
            <xdr:cNvPr id="118" name="Rechte verbindingslijn 117">
              <a:extLst>
                <a:ext uri="{FF2B5EF4-FFF2-40B4-BE49-F238E27FC236}">
                  <a16:creationId xmlns:a16="http://schemas.microsoft.com/office/drawing/2014/main" id="{00000000-0008-0000-0300-000076000000}"/>
                </a:ext>
              </a:extLst>
            </xdr:cNvPr>
            <xdr:cNvCxnSpPr>
              <a:stCxn id="116" idx="1"/>
            </xdr:cNvCxnSpPr>
          </xdr:nvCxnSpPr>
          <xdr:spPr>
            <a:xfrm>
              <a:off x="3507533" y="4124740"/>
              <a:ext cx="1445469" cy="880967"/>
            </a:xfrm>
            <a:prstGeom prst="line">
              <a:avLst/>
            </a:prstGeom>
            <a:ln>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19" name="Rechte verbindingslijn 118">
              <a:extLst>
                <a:ext uri="{FF2B5EF4-FFF2-40B4-BE49-F238E27FC236}">
                  <a16:creationId xmlns:a16="http://schemas.microsoft.com/office/drawing/2014/main" id="{00000000-0008-0000-0300-000077000000}"/>
                </a:ext>
              </a:extLst>
            </xdr:cNvPr>
            <xdr:cNvCxnSpPr>
              <a:endCxn id="116" idx="1"/>
            </xdr:cNvCxnSpPr>
          </xdr:nvCxnSpPr>
          <xdr:spPr>
            <a:xfrm flipH="1">
              <a:off x="3507533" y="3243771"/>
              <a:ext cx="1445473" cy="880969"/>
            </a:xfrm>
            <a:prstGeom prst="line">
              <a:avLst/>
            </a:prstGeom>
            <a:ln>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5</xdr:col>
      <xdr:colOff>182220</xdr:colOff>
      <xdr:row>188</xdr:row>
      <xdr:rowOff>154285</xdr:rowOff>
    </xdr:from>
    <xdr:to>
      <xdr:col>26</xdr:col>
      <xdr:colOff>1176</xdr:colOff>
      <xdr:row>190</xdr:row>
      <xdr:rowOff>59774</xdr:rowOff>
    </xdr:to>
    <xdr:grpSp>
      <xdr:nvGrpSpPr>
        <xdr:cNvPr id="120" name="Groep 119">
          <a:extLst>
            <a:ext uri="{FF2B5EF4-FFF2-40B4-BE49-F238E27FC236}">
              <a16:creationId xmlns:a16="http://schemas.microsoft.com/office/drawing/2014/main" id="{00000000-0008-0000-0300-000078000000}"/>
            </a:ext>
          </a:extLst>
        </xdr:cNvPr>
        <xdr:cNvGrpSpPr/>
      </xdr:nvGrpSpPr>
      <xdr:grpSpPr>
        <a:xfrm rot="16200000">
          <a:off x="2758328" y="29486927"/>
          <a:ext cx="286489" cy="3533706"/>
          <a:chOff x="1832020" y="5203885"/>
          <a:chExt cx="279582" cy="2354095"/>
        </a:xfrm>
      </xdr:grpSpPr>
      <xdr:grpSp>
        <xdr:nvGrpSpPr>
          <xdr:cNvPr id="121" name="Groep 120">
            <a:extLst>
              <a:ext uri="{FF2B5EF4-FFF2-40B4-BE49-F238E27FC236}">
                <a16:creationId xmlns:a16="http://schemas.microsoft.com/office/drawing/2014/main" id="{00000000-0008-0000-0300-000079000000}"/>
              </a:ext>
            </a:extLst>
          </xdr:cNvPr>
          <xdr:cNvGrpSpPr/>
        </xdr:nvGrpSpPr>
        <xdr:grpSpPr>
          <a:xfrm>
            <a:off x="1832556" y="5203885"/>
            <a:ext cx="279046" cy="2354095"/>
            <a:chOff x="1832556" y="5203885"/>
            <a:chExt cx="279046" cy="2354095"/>
          </a:xfrm>
        </xdr:grpSpPr>
        <xdr:cxnSp macro="">
          <xdr:nvCxnSpPr>
            <xdr:cNvPr id="123" name="Rechte verbindingslijn met pijl 122">
              <a:extLst>
                <a:ext uri="{FF2B5EF4-FFF2-40B4-BE49-F238E27FC236}">
                  <a16:creationId xmlns:a16="http://schemas.microsoft.com/office/drawing/2014/main" id="{00000000-0008-0000-0300-00007B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124" name="Rechte verbindingslijn 123">
              <a:extLst>
                <a:ext uri="{FF2B5EF4-FFF2-40B4-BE49-F238E27FC236}">
                  <a16:creationId xmlns:a16="http://schemas.microsoft.com/office/drawing/2014/main" id="{00000000-0008-0000-0300-00007C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22" name="Rechte verbindingslijn 121">
            <a:extLst>
              <a:ext uri="{FF2B5EF4-FFF2-40B4-BE49-F238E27FC236}">
                <a16:creationId xmlns:a16="http://schemas.microsoft.com/office/drawing/2014/main" id="{00000000-0008-0000-0300-00007A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135354</xdr:colOff>
      <xdr:row>176</xdr:row>
      <xdr:rowOff>115467</xdr:rowOff>
    </xdr:from>
    <xdr:to>
      <xdr:col>14</xdr:col>
      <xdr:colOff>220578</xdr:colOff>
      <xdr:row>187</xdr:row>
      <xdr:rowOff>91786</xdr:rowOff>
    </xdr:to>
    <xdr:sp macro="" textlink="">
      <xdr:nvSpPr>
        <xdr:cNvPr id="125" name="Rechthoek 124">
          <a:extLst>
            <a:ext uri="{FF2B5EF4-FFF2-40B4-BE49-F238E27FC236}">
              <a16:creationId xmlns:a16="http://schemas.microsoft.com/office/drawing/2014/main" id="{00000000-0008-0000-0300-00007D000000}"/>
            </a:ext>
          </a:extLst>
        </xdr:cNvPr>
        <xdr:cNvSpPr/>
      </xdr:nvSpPr>
      <xdr:spPr>
        <a:xfrm>
          <a:off x="1278354" y="7690643"/>
          <a:ext cx="1553195" cy="1791672"/>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16</xdr:col>
      <xdr:colOff>770</xdr:colOff>
      <xdr:row>176</xdr:row>
      <xdr:rowOff>115467</xdr:rowOff>
    </xdr:from>
    <xdr:to>
      <xdr:col>26</xdr:col>
      <xdr:colOff>0</xdr:colOff>
      <xdr:row>187</xdr:row>
      <xdr:rowOff>91786</xdr:rowOff>
    </xdr:to>
    <xdr:sp macro="" textlink="">
      <xdr:nvSpPr>
        <xdr:cNvPr id="126" name="Rechthoek 125">
          <a:extLst>
            <a:ext uri="{FF2B5EF4-FFF2-40B4-BE49-F238E27FC236}">
              <a16:creationId xmlns:a16="http://schemas.microsoft.com/office/drawing/2014/main" id="{00000000-0008-0000-0300-00007E000000}"/>
            </a:ext>
          </a:extLst>
        </xdr:cNvPr>
        <xdr:cNvSpPr/>
      </xdr:nvSpPr>
      <xdr:spPr>
        <a:xfrm>
          <a:off x="2959123" y="7690643"/>
          <a:ext cx="1702524" cy="1791672"/>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23</xdr:col>
      <xdr:colOff>54224</xdr:colOff>
      <xdr:row>173</xdr:row>
      <xdr:rowOff>189808</xdr:rowOff>
    </xdr:from>
    <xdr:to>
      <xdr:col>23</xdr:col>
      <xdr:colOff>54224</xdr:colOff>
      <xdr:row>175</xdr:row>
      <xdr:rowOff>79015</xdr:rowOff>
    </xdr:to>
    <xdr:cxnSp macro="">
      <xdr:nvCxnSpPr>
        <xdr:cNvPr id="127" name="Rechte verbindingslijn 126">
          <a:extLst>
            <a:ext uri="{FF2B5EF4-FFF2-40B4-BE49-F238E27FC236}">
              <a16:creationId xmlns:a16="http://schemas.microsoft.com/office/drawing/2014/main" id="{00000000-0008-0000-0300-00007F000000}"/>
            </a:ext>
          </a:extLst>
        </xdr:cNvPr>
        <xdr:cNvCxnSpPr/>
      </xdr:nvCxnSpPr>
      <xdr:spPr>
        <a:xfrm flipV="1">
          <a:off x="4211606" y="7103837"/>
          <a:ext cx="0" cy="326237"/>
        </a:xfrm>
        <a:prstGeom prst="line">
          <a:avLst/>
        </a:prstGeom>
        <a:ln w="6350">
          <a:solidFill>
            <a:schemeClr val="tx1"/>
          </a:solidFill>
          <a:headEnd type="oval"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175</xdr:row>
      <xdr:rowOff>1</xdr:rowOff>
    </xdr:from>
    <xdr:to>
      <xdr:col>29</xdr:col>
      <xdr:colOff>184547</xdr:colOff>
      <xdr:row>176</xdr:row>
      <xdr:rowOff>0</xdr:rowOff>
    </xdr:to>
    <xdr:grpSp>
      <xdr:nvGrpSpPr>
        <xdr:cNvPr id="128" name="Groep 127">
          <a:extLst>
            <a:ext uri="{FF2B5EF4-FFF2-40B4-BE49-F238E27FC236}">
              <a16:creationId xmlns:a16="http://schemas.microsoft.com/office/drawing/2014/main" id="{00000000-0008-0000-0300-000080000000}"/>
            </a:ext>
          </a:extLst>
        </xdr:cNvPr>
        <xdr:cNvGrpSpPr/>
      </xdr:nvGrpSpPr>
      <xdr:grpSpPr>
        <a:xfrm flipH="1">
          <a:off x="5172075" y="28727401"/>
          <a:ext cx="184547" cy="228599"/>
          <a:chOff x="1832020" y="5203885"/>
          <a:chExt cx="279582" cy="2354095"/>
        </a:xfrm>
      </xdr:grpSpPr>
      <xdr:grpSp>
        <xdr:nvGrpSpPr>
          <xdr:cNvPr id="129" name="Groep 128">
            <a:extLst>
              <a:ext uri="{FF2B5EF4-FFF2-40B4-BE49-F238E27FC236}">
                <a16:creationId xmlns:a16="http://schemas.microsoft.com/office/drawing/2014/main" id="{00000000-0008-0000-0300-000081000000}"/>
              </a:ext>
            </a:extLst>
          </xdr:cNvPr>
          <xdr:cNvGrpSpPr/>
        </xdr:nvGrpSpPr>
        <xdr:grpSpPr>
          <a:xfrm>
            <a:off x="1832556" y="5203885"/>
            <a:ext cx="279046" cy="2354095"/>
            <a:chOff x="1832556" y="5203885"/>
            <a:chExt cx="279046" cy="2354095"/>
          </a:xfrm>
        </xdr:grpSpPr>
        <xdr:cxnSp macro="">
          <xdr:nvCxnSpPr>
            <xdr:cNvPr id="131" name="Rechte verbindingslijn met pijl 130">
              <a:extLst>
                <a:ext uri="{FF2B5EF4-FFF2-40B4-BE49-F238E27FC236}">
                  <a16:creationId xmlns:a16="http://schemas.microsoft.com/office/drawing/2014/main" id="{00000000-0008-0000-0300-000083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132" name="Rechte verbindingslijn 131">
              <a:extLst>
                <a:ext uri="{FF2B5EF4-FFF2-40B4-BE49-F238E27FC236}">
                  <a16:creationId xmlns:a16="http://schemas.microsoft.com/office/drawing/2014/main" id="{00000000-0008-0000-0300-000084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30" name="Rechte verbindingslijn 129">
            <a:extLst>
              <a:ext uri="{FF2B5EF4-FFF2-40B4-BE49-F238E27FC236}">
                <a16:creationId xmlns:a16="http://schemas.microsoft.com/office/drawing/2014/main" id="{00000000-0008-0000-0300-000082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29</xdr:col>
      <xdr:colOff>0</xdr:colOff>
      <xdr:row>176</xdr:row>
      <xdr:rowOff>0</xdr:rowOff>
    </xdr:from>
    <xdr:to>
      <xdr:col>29</xdr:col>
      <xdr:colOff>184547</xdr:colOff>
      <xdr:row>188</xdr:row>
      <xdr:rowOff>36635</xdr:rowOff>
    </xdr:to>
    <xdr:grpSp>
      <xdr:nvGrpSpPr>
        <xdr:cNvPr id="133" name="Groep 132">
          <a:extLst>
            <a:ext uri="{FF2B5EF4-FFF2-40B4-BE49-F238E27FC236}">
              <a16:creationId xmlns:a16="http://schemas.microsoft.com/office/drawing/2014/main" id="{00000000-0008-0000-0300-000085000000}"/>
            </a:ext>
          </a:extLst>
        </xdr:cNvPr>
        <xdr:cNvGrpSpPr/>
      </xdr:nvGrpSpPr>
      <xdr:grpSpPr>
        <a:xfrm flipH="1">
          <a:off x="5172075" y="28956000"/>
          <a:ext cx="184547" cy="2036885"/>
          <a:chOff x="1832020" y="5203885"/>
          <a:chExt cx="279582" cy="2354095"/>
        </a:xfrm>
      </xdr:grpSpPr>
      <xdr:grpSp>
        <xdr:nvGrpSpPr>
          <xdr:cNvPr id="134" name="Groep 133">
            <a:extLst>
              <a:ext uri="{FF2B5EF4-FFF2-40B4-BE49-F238E27FC236}">
                <a16:creationId xmlns:a16="http://schemas.microsoft.com/office/drawing/2014/main" id="{00000000-0008-0000-0300-000086000000}"/>
              </a:ext>
            </a:extLst>
          </xdr:cNvPr>
          <xdr:cNvGrpSpPr/>
        </xdr:nvGrpSpPr>
        <xdr:grpSpPr>
          <a:xfrm>
            <a:off x="1832556" y="5203885"/>
            <a:ext cx="279046" cy="2354095"/>
            <a:chOff x="1832556" y="5203885"/>
            <a:chExt cx="279046" cy="2354095"/>
          </a:xfrm>
        </xdr:grpSpPr>
        <xdr:cxnSp macro="">
          <xdr:nvCxnSpPr>
            <xdr:cNvPr id="136" name="Rechte verbindingslijn met pijl 135">
              <a:extLst>
                <a:ext uri="{FF2B5EF4-FFF2-40B4-BE49-F238E27FC236}">
                  <a16:creationId xmlns:a16="http://schemas.microsoft.com/office/drawing/2014/main" id="{00000000-0008-0000-0300-000088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137" name="Rechte verbindingslijn 136">
              <a:extLst>
                <a:ext uri="{FF2B5EF4-FFF2-40B4-BE49-F238E27FC236}">
                  <a16:creationId xmlns:a16="http://schemas.microsoft.com/office/drawing/2014/main" id="{00000000-0008-0000-0300-000089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35" name="Rechte verbindingslijn 134">
            <a:extLst>
              <a:ext uri="{FF2B5EF4-FFF2-40B4-BE49-F238E27FC236}">
                <a16:creationId xmlns:a16="http://schemas.microsoft.com/office/drawing/2014/main" id="{00000000-0008-0000-0300-000087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30</xdr:col>
          <xdr:colOff>0</xdr:colOff>
          <xdr:row>152</xdr:row>
          <xdr:rowOff>28575</xdr:rowOff>
        </xdr:from>
        <xdr:to>
          <xdr:col>31</xdr:col>
          <xdr:colOff>28575</xdr:colOff>
          <xdr:row>152</xdr:row>
          <xdr:rowOff>180975</xdr:rowOff>
        </xdr:to>
        <xdr:sp macro="" textlink="">
          <xdr:nvSpPr>
            <xdr:cNvPr id="33799" name="Check Box 1" hidden="1">
              <a:extLst>
                <a:ext uri="{63B3BB69-23CF-44E3-9099-C40C66FF867C}">
                  <a14:compatExt spid="_x0000_s33799"/>
                </a:ext>
                <a:ext uri="{FF2B5EF4-FFF2-40B4-BE49-F238E27FC236}">
                  <a16:creationId xmlns:a16="http://schemas.microsoft.com/office/drawing/2014/main" id="{00000000-0008-0000-0300-00000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153</xdr:row>
          <xdr:rowOff>28575</xdr:rowOff>
        </xdr:from>
        <xdr:to>
          <xdr:col>31</xdr:col>
          <xdr:colOff>9525</xdr:colOff>
          <xdr:row>153</xdr:row>
          <xdr:rowOff>180975</xdr:rowOff>
        </xdr:to>
        <xdr:sp macro="" textlink="">
          <xdr:nvSpPr>
            <xdr:cNvPr id="33800" name="Check Box 2" hidden="1">
              <a:extLst>
                <a:ext uri="{63B3BB69-23CF-44E3-9099-C40C66FF867C}">
                  <a14:compatExt spid="_x0000_s33800"/>
                </a:ext>
                <a:ext uri="{FF2B5EF4-FFF2-40B4-BE49-F238E27FC236}">
                  <a16:creationId xmlns:a16="http://schemas.microsoft.com/office/drawing/2014/main" id="{00000000-0008-0000-03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12</xdr:col>
      <xdr:colOff>133349</xdr:colOff>
      <xdr:row>12</xdr:row>
      <xdr:rowOff>22773</xdr:rowOff>
    </xdr:from>
    <xdr:ext cx="1892569" cy="5316072"/>
    <xdr:sp macro="" textlink="">
      <xdr:nvSpPr>
        <xdr:cNvPr id="142" name="Rechthoek 141">
          <a:extLst>
            <a:ext uri="{FF2B5EF4-FFF2-40B4-BE49-F238E27FC236}">
              <a16:creationId xmlns:a16="http://schemas.microsoft.com/office/drawing/2014/main" id="{00000000-0008-0000-0300-00008E000000}"/>
            </a:ext>
          </a:extLst>
        </xdr:cNvPr>
        <xdr:cNvSpPr/>
      </xdr:nvSpPr>
      <xdr:spPr>
        <a:xfrm rot="18337274">
          <a:off x="650448" y="4115774"/>
          <a:ext cx="5316072" cy="1892569"/>
        </a:xfrm>
        <a:prstGeom prst="rect">
          <a:avLst/>
        </a:prstGeom>
        <a:noFill/>
      </xdr:spPr>
      <xdr:txBody>
        <a:bodyPr wrap="none" lIns="91440" tIns="45720" rIns="91440" bIns="45720">
          <a:spAutoFit/>
        </a:bodyPr>
        <a:lstStyle/>
        <a:p>
          <a:pPr algn="ctr"/>
          <a:r>
            <a:rPr lang="nl-NL" sz="11500" b="0" cap="none" spc="0">
              <a:ln w="0"/>
              <a:solidFill>
                <a:schemeClr val="bg1">
                  <a:lumMod val="65000"/>
                  <a:alpha val="30000"/>
                </a:schemeClr>
              </a:solidFill>
              <a:effectLst/>
            </a:rPr>
            <a:t>exemple</a:t>
          </a:r>
        </a:p>
      </xdr:txBody>
    </xdr:sp>
    <xdr:clientData/>
  </xdr:oneCellAnchor>
  <xdr:oneCellAnchor>
    <xdr:from>
      <xdr:col>13</xdr:col>
      <xdr:colOff>38100</xdr:colOff>
      <xdr:row>77</xdr:row>
      <xdr:rowOff>22772</xdr:rowOff>
    </xdr:from>
    <xdr:ext cx="1892569" cy="5316072"/>
    <xdr:sp macro="" textlink="">
      <xdr:nvSpPr>
        <xdr:cNvPr id="143" name="Rechthoek 142">
          <a:extLst>
            <a:ext uri="{FF2B5EF4-FFF2-40B4-BE49-F238E27FC236}">
              <a16:creationId xmlns:a16="http://schemas.microsoft.com/office/drawing/2014/main" id="{00000000-0008-0000-0300-00008F000000}"/>
            </a:ext>
          </a:extLst>
        </xdr:cNvPr>
        <xdr:cNvSpPr/>
      </xdr:nvSpPr>
      <xdr:spPr>
        <a:xfrm rot="18337274">
          <a:off x="745699" y="15460048"/>
          <a:ext cx="5316072" cy="1892569"/>
        </a:xfrm>
        <a:prstGeom prst="rect">
          <a:avLst/>
        </a:prstGeom>
        <a:noFill/>
      </xdr:spPr>
      <xdr:txBody>
        <a:bodyPr wrap="none" lIns="91440" tIns="45720" rIns="91440" bIns="45720">
          <a:spAutoFit/>
        </a:bodyPr>
        <a:lstStyle/>
        <a:p>
          <a:pPr algn="ctr"/>
          <a:r>
            <a:rPr lang="nl-NL" sz="11500" b="0" cap="none" spc="0">
              <a:ln w="0"/>
              <a:solidFill>
                <a:schemeClr val="bg1">
                  <a:lumMod val="65000"/>
                  <a:alpha val="30000"/>
                </a:schemeClr>
              </a:solidFill>
              <a:effectLst/>
            </a:rPr>
            <a:t>exemple</a:t>
          </a:r>
        </a:p>
      </xdr:txBody>
    </xdr:sp>
    <xdr:clientData/>
  </xdr:oneCellAnchor>
  <xdr:oneCellAnchor>
    <xdr:from>
      <xdr:col>13</xdr:col>
      <xdr:colOff>142875</xdr:colOff>
      <xdr:row>141</xdr:row>
      <xdr:rowOff>156121</xdr:rowOff>
    </xdr:from>
    <xdr:ext cx="1892569" cy="5316072"/>
    <xdr:sp macro="" textlink="">
      <xdr:nvSpPr>
        <xdr:cNvPr id="144" name="Rechthoek 143">
          <a:extLst>
            <a:ext uri="{FF2B5EF4-FFF2-40B4-BE49-F238E27FC236}">
              <a16:creationId xmlns:a16="http://schemas.microsoft.com/office/drawing/2014/main" id="{00000000-0008-0000-0300-000090000000}"/>
            </a:ext>
          </a:extLst>
        </xdr:cNvPr>
        <xdr:cNvSpPr/>
      </xdr:nvSpPr>
      <xdr:spPr>
        <a:xfrm rot="18337274">
          <a:off x="850474" y="28690272"/>
          <a:ext cx="5316072" cy="1892569"/>
        </a:xfrm>
        <a:prstGeom prst="rect">
          <a:avLst/>
        </a:prstGeom>
        <a:noFill/>
      </xdr:spPr>
      <xdr:txBody>
        <a:bodyPr wrap="none" lIns="91440" tIns="45720" rIns="91440" bIns="45720">
          <a:spAutoFit/>
        </a:bodyPr>
        <a:lstStyle/>
        <a:p>
          <a:pPr algn="ctr"/>
          <a:r>
            <a:rPr lang="nl-NL" sz="11500" b="0" cap="none" spc="0">
              <a:ln w="0"/>
              <a:solidFill>
                <a:schemeClr val="bg1">
                  <a:lumMod val="65000"/>
                  <a:alpha val="30000"/>
                </a:schemeClr>
              </a:solidFill>
              <a:effectLst/>
            </a:rPr>
            <a:t>exemple</a:t>
          </a:r>
        </a:p>
      </xdr:txBody>
    </xdr:sp>
    <xdr:clientData/>
  </xdr:oneCellAnchor>
  <xdr:oneCellAnchor>
    <xdr:from>
      <xdr:col>0</xdr:col>
      <xdr:colOff>1</xdr:colOff>
      <xdr:row>65</xdr:row>
      <xdr:rowOff>47625</xdr:rowOff>
    </xdr:from>
    <xdr:ext cx="6496050" cy="795990"/>
    <xdr:pic>
      <xdr:nvPicPr>
        <xdr:cNvPr id="145" name="Afbeelding 144">
          <a:extLst>
            <a:ext uri="{FF2B5EF4-FFF2-40B4-BE49-F238E27FC236}">
              <a16:creationId xmlns:a16="http://schemas.microsoft.com/office/drawing/2014/main" id="{00000000-0008-0000-0300-00009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0963275"/>
          <a:ext cx="6496050" cy="795990"/>
        </a:xfrm>
        <a:prstGeom prst="rect">
          <a:avLst/>
        </a:prstGeom>
      </xdr:spPr>
    </xdr:pic>
    <xdr:clientData/>
  </xdr:oneCellAnchor>
  <xdr:oneCellAnchor>
    <xdr:from>
      <xdr:col>0</xdr:col>
      <xdr:colOff>0</xdr:colOff>
      <xdr:row>130</xdr:row>
      <xdr:rowOff>47625</xdr:rowOff>
    </xdr:from>
    <xdr:ext cx="6496049" cy="795990"/>
    <xdr:pic>
      <xdr:nvPicPr>
        <xdr:cNvPr id="146" name="Afbeelding 145">
          <a:extLst>
            <a:ext uri="{FF2B5EF4-FFF2-40B4-BE49-F238E27FC236}">
              <a16:creationId xmlns:a16="http://schemas.microsoft.com/office/drawing/2014/main" id="{00000000-0008-0000-0300-00009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516975"/>
          <a:ext cx="6496049" cy="79599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germ\Bureaublad\Renson%20Grille%20&amp;%20Louvres%20v8.1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0Simulaties%20-%20Rekentools/Rekentools%20voor%20website%20Renson/EPB%20STAVINGSSTUK_C+EVO%20II/RELEASE/121226bis_RELEASE/Renson%20Stavingsstuk%20EPB_Healthbox%20II_121226bis_nl.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20Simulaties%20-%20Rekentools/Rekentools%20voor%20website%20Renson/EPB%20STAVINGSSTUK_C+EVO%20II/RELEASE/121226bis_RELEASE/met%20meerdere%20wooneenheden/Renson%20Stavingsstuk%20EPB_Healthbox%20II_120509_nl.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8.%20Persoonlijke%20info/Stijn/PROJECTEN-TAKEN-WERKGROEPEN/REKENBLADEN%20SCREENS/111202/Invulformulier_Renson_Kestelyn_20100319_laatste%20versi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osters"/>
      <sheetName val="keuzelijst"/>
      <sheetName val="eigenschappen"/>
      <sheetName val="RENSON"/>
      <sheetName val="manual"/>
      <sheetName val="translation"/>
    </sheetNames>
    <sheetDataSet>
      <sheetData sheetId="0" refreshError="1"/>
      <sheetData sheetId="1">
        <row r="373">
          <cell r="E373">
            <v>0</v>
          </cell>
          <cell r="F373">
            <v>0</v>
          </cell>
          <cell r="G373">
            <v>0</v>
          </cell>
        </row>
        <row r="1875">
          <cell r="C1875">
            <v>381</v>
          </cell>
          <cell r="D1875">
            <v>381</v>
          </cell>
          <cell r="E1875">
            <v>381</v>
          </cell>
          <cell r="F1875">
            <v>381</v>
          </cell>
          <cell r="G1875">
            <v>381</v>
          </cell>
          <cell r="H1875">
            <v>381</v>
          </cell>
          <cell r="I1875">
            <v>381</v>
          </cell>
        </row>
        <row r="1876">
          <cell r="C1876">
            <v>382</v>
          </cell>
          <cell r="D1876">
            <v>382</v>
          </cell>
          <cell r="E1876">
            <v>382</v>
          </cell>
          <cell r="F1876">
            <v>382</v>
          </cell>
          <cell r="G1876">
            <v>382</v>
          </cell>
          <cell r="H1876">
            <v>382</v>
          </cell>
          <cell r="I1876">
            <v>382</v>
          </cell>
        </row>
        <row r="1877">
          <cell r="C1877">
            <v>394</v>
          </cell>
          <cell r="D1877">
            <v>394</v>
          </cell>
          <cell r="E1877">
            <v>394</v>
          </cell>
          <cell r="F1877">
            <v>394</v>
          </cell>
          <cell r="G1877">
            <v>394</v>
          </cell>
          <cell r="H1877">
            <v>394</v>
          </cell>
          <cell r="I1877">
            <v>394</v>
          </cell>
        </row>
        <row r="1878">
          <cell r="C1878">
            <v>411</v>
          </cell>
          <cell r="D1878">
            <v>411</v>
          </cell>
          <cell r="E1878">
            <v>411</v>
          </cell>
          <cell r="F1878">
            <v>411</v>
          </cell>
          <cell r="G1878">
            <v>411</v>
          </cell>
          <cell r="H1878">
            <v>411</v>
          </cell>
          <cell r="I1878">
            <v>411</v>
          </cell>
        </row>
        <row r="1879">
          <cell r="C1879">
            <v>412</v>
          </cell>
          <cell r="D1879">
            <v>412</v>
          </cell>
          <cell r="E1879">
            <v>412</v>
          </cell>
          <cell r="F1879">
            <v>412</v>
          </cell>
          <cell r="G1879">
            <v>412</v>
          </cell>
          <cell r="H1879">
            <v>412</v>
          </cell>
          <cell r="I1879">
            <v>412</v>
          </cell>
        </row>
        <row r="1880">
          <cell r="C1880">
            <v>414</v>
          </cell>
          <cell r="D1880">
            <v>414</v>
          </cell>
          <cell r="E1880">
            <v>414</v>
          </cell>
          <cell r="F1880">
            <v>414</v>
          </cell>
          <cell r="G1880">
            <v>414</v>
          </cell>
          <cell r="H1880">
            <v>414</v>
          </cell>
          <cell r="I1880">
            <v>414</v>
          </cell>
        </row>
        <row r="1881">
          <cell r="C1881">
            <v>415</v>
          </cell>
          <cell r="D1881">
            <v>415</v>
          </cell>
          <cell r="E1881">
            <v>415</v>
          </cell>
          <cell r="F1881">
            <v>415</v>
          </cell>
          <cell r="G1881">
            <v>415</v>
          </cell>
          <cell r="H1881">
            <v>415</v>
          </cell>
          <cell r="I1881">
            <v>415</v>
          </cell>
        </row>
        <row r="1882">
          <cell r="C1882">
            <v>421</v>
          </cell>
          <cell r="D1882">
            <v>421</v>
          </cell>
          <cell r="E1882">
            <v>421</v>
          </cell>
          <cell r="F1882">
            <v>421</v>
          </cell>
          <cell r="G1882">
            <v>421</v>
          </cell>
          <cell r="H1882">
            <v>421</v>
          </cell>
          <cell r="I1882">
            <v>421</v>
          </cell>
        </row>
        <row r="1883">
          <cell r="C1883">
            <v>422</v>
          </cell>
          <cell r="D1883">
            <v>422</v>
          </cell>
          <cell r="E1883">
            <v>422</v>
          </cell>
          <cell r="F1883">
            <v>422</v>
          </cell>
          <cell r="G1883">
            <v>422</v>
          </cell>
          <cell r="H1883">
            <v>422</v>
          </cell>
          <cell r="I1883">
            <v>422</v>
          </cell>
        </row>
        <row r="1884">
          <cell r="C1884">
            <v>424</v>
          </cell>
          <cell r="D1884">
            <v>424</v>
          </cell>
          <cell r="E1884">
            <v>424</v>
          </cell>
          <cell r="F1884">
            <v>424</v>
          </cell>
          <cell r="G1884">
            <v>424</v>
          </cell>
          <cell r="H1884">
            <v>424</v>
          </cell>
          <cell r="I1884">
            <v>424</v>
          </cell>
        </row>
        <row r="1885">
          <cell r="C1885">
            <v>425</v>
          </cell>
          <cell r="D1885">
            <v>425</v>
          </cell>
          <cell r="E1885">
            <v>425</v>
          </cell>
          <cell r="F1885">
            <v>425</v>
          </cell>
          <cell r="G1885">
            <v>425</v>
          </cell>
          <cell r="H1885">
            <v>425</v>
          </cell>
          <cell r="I1885">
            <v>425</v>
          </cell>
        </row>
        <row r="1886">
          <cell r="C1886">
            <v>428</v>
          </cell>
          <cell r="D1886">
            <v>428</v>
          </cell>
          <cell r="E1886">
            <v>428</v>
          </cell>
          <cell r="F1886">
            <v>428</v>
          </cell>
          <cell r="G1886">
            <v>428</v>
          </cell>
          <cell r="H1886">
            <v>428</v>
          </cell>
          <cell r="I1886">
            <v>428</v>
          </cell>
        </row>
        <row r="1887">
          <cell r="C1887">
            <v>431</v>
          </cell>
          <cell r="D1887">
            <v>431</v>
          </cell>
          <cell r="E1887">
            <v>431</v>
          </cell>
          <cell r="F1887">
            <v>431</v>
          </cell>
          <cell r="G1887">
            <v>431</v>
          </cell>
          <cell r="H1887">
            <v>431</v>
          </cell>
          <cell r="I1887">
            <v>431</v>
          </cell>
        </row>
        <row r="1888">
          <cell r="C1888">
            <v>432</v>
          </cell>
          <cell r="D1888">
            <v>432</v>
          </cell>
          <cell r="E1888">
            <v>432</v>
          </cell>
          <cell r="F1888">
            <v>432</v>
          </cell>
          <cell r="G1888">
            <v>432</v>
          </cell>
          <cell r="H1888">
            <v>432</v>
          </cell>
          <cell r="I1888">
            <v>432</v>
          </cell>
        </row>
        <row r="1889">
          <cell r="C1889">
            <v>433</v>
          </cell>
          <cell r="D1889">
            <v>433</v>
          </cell>
          <cell r="E1889">
            <v>433</v>
          </cell>
          <cell r="F1889">
            <v>433</v>
          </cell>
          <cell r="G1889">
            <v>433</v>
          </cell>
          <cell r="H1889">
            <v>433</v>
          </cell>
          <cell r="I1889">
            <v>433</v>
          </cell>
        </row>
        <row r="1890">
          <cell r="C1890">
            <v>435</v>
          </cell>
          <cell r="D1890">
            <v>435</v>
          </cell>
          <cell r="E1890">
            <v>435</v>
          </cell>
          <cell r="F1890">
            <v>435</v>
          </cell>
          <cell r="G1890">
            <v>435</v>
          </cell>
          <cell r="H1890">
            <v>435</v>
          </cell>
          <cell r="I1890">
            <v>435</v>
          </cell>
        </row>
        <row r="1891">
          <cell r="C1891"/>
          <cell r="D1891"/>
          <cell r="E1891">
            <v>436</v>
          </cell>
          <cell r="F1891">
            <v>436</v>
          </cell>
          <cell r="G1891">
            <v>436</v>
          </cell>
          <cell r="H1891">
            <v>436</v>
          </cell>
          <cell r="I1891">
            <v>436</v>
          </cell>
        </row>
        <row r="1892">
          <cell r="C1892"/>
          <cell r="D1892"/>
          <cell r="E1892">
            <v>437</v>
          </cell>
          <cell r="F1892"/>
          <cell r="G1892">
            <v>437</v>
          </cell>
          <cell r="H1892">
            <v>437</v>
          </cell>
          <cell r="I1892">
            <v>437</v>
          </cell>
        </row>
        <row r="1893">
          <cell r="C1893"/>
          <cell r="D1893"/>
          <cell r="E1893">
            <v>439</v>
          </cell>
          <cell r="F1893"/>
          <cell r="G1893"/>
          <cell r="H1893"/>
          <cell r="I1893"/>
        </row>
        <row r="1894">
          <cell r="C1894">
            <v>441</v>
          </cell>
          <cell r="D1894">
            <v>441</v>
          </cell>
          <cell r="E1894">
            <v>441</v>
          </cell>
          <cell r="F1894">
            <v>441</v>
          </cell>
          <cell r="G1894">
            <v>441</v>
          </cell>
          <cell r="H1894">
            <v>441</v>
          </cell>
          <cell r="I1894">
            <v>441</v>
          </cell>
        </row>
        <row r="1895">
          <cell r="C1895">
            <v>442</v>
          </cell>
          <cell r="D1895">
            <v>442</v>
          </cell>
          <cell r="E1895">
            <v>442</v>
          </cell>
          <cell r="F1895">
            <v>442</v>
          </cell>
          <cell r="G1895">
            <v>442</v>
          </cell>
          <cell r="H1895">
            <v>442</v>
          </cell>
          <cell r="I1895">
            <v>442</v>
          </cell>
        </row>
        <row r="1896">
          <cell r="C1896">
            <v>451</v>
          </cell>
          <cell r="D1896">
            <v>451</v>
          </cell>
          <cell r="E1896">
            <v>451</v>
          </cell>
          <cell r="F1896">
            <v>451</v>
          </cell>
          <cell r="G1896">
            <v>451</v>
          </cell>
          <cell r="H1896">
            <v>451</v>
          </cell>
          <cell r="I1896">
            <v>451</v>
          </cell>
        </row>
        <row r="1897">
          <cell r="C1897">
            <v>452</v>
          </cell>
          <cell r="D1897">
            <v>452</v>
          </cell>
          <cell r="E1897">
            <v>452</v>
          </cell>
          <cell r="F1897">
            <v>452</v>
          </cell>
          <cell r="G1897">
            <v>452</v>
          </cell>
          <cell r="H1897">
            <v>452</v>
          </cell>
          <cell r="I1897">
            <v>452</v>
          </cell>
        </row>
        <row r="1898">
          <cell r="C1898">
            <v>453</v>
          </cell>
          <cell r="D1898">
            <v>453</v>
          </cell>
          <cell r="E1898">
            <v>453</v>
          </cell>
          <cell r="F1898">
            <v>453</v>
          </cell>
          <cell r="G1898">
            <v>453</v>
          </cell>
          <cell r="H1898">
            <v>453</v>
          </cell>
          <cell r="I1898">
            <v>453</v>
          </cell>
        </row>
        <row r="1899">
          <cell r="C1899">
            <v>461</v>
          </cell>
          <cell r="D1899">
            <v>461</v>
          </cell>
          <cell r="E1899">
            <v>461</v>
          </cell>
          <cell r="F1899">
            <v>461</v>
          </cell>
          <cell r="G1899">
            <v>461</v>
          </cell>
          <cell r="H1899">
            <v>461</v>
          </cell>
          <cell r="I1899">
            <v>461</v>
          </cell>
        </row>
        <row r="1900">
          <cell r="C1900">
            <v>480</v>
          </cell>
          <cell r="D1900">
            <v>480</v>
          </cell>
          <cell r="E1900">
            <v>480</v>
          </cell>
          <cell r="F1900">
            <v>480</v>
          </cell>
          <cell r="G1900">
            <v>480</v>
          </cell>
          <cell r="H1900">
            <v>480</v>
          </cell>
          <cell r="I1900">
            <v>480</v>
          </cell>
        </row>
        <row r="1901">
          <cell r="C1901">
            <v>481</v>
          </cell>
          <cell r="D1901">
            <v>481</v>
          </cell>
          <cell r="E1901">
            <v>481</v>
          </cell>
          <cell r="F1901">
            <v>481</v>
          </cell>
          <cell r="G1901">
            <v>481</v>
          </cell>
          <cell r="H1901">
            <v>481</v>
          </cell>
          <cell r="I1901">
            <v>481</v>
          </cell>
        </row>
        <row r="1902">
          <cell r="C1902">
            <v>483</v>
          </cell>
          <cell r="D1902">
            <v>483</v>
          </cell>
          <cell r="E1902">
            <v>483</v>
          </cell>
          <cell r="F1902">
            <v>483</v>
          </cell>
          <cell r="G1902">
            <v>483</v>
          </cell>
          <cell r="H1902">
            <v>483</v>
          </cell>
          <cell r="I1902">
            <v>483</v>
          </cell>
        </row>
        <row r="1903">
          <cell r="C1903">
            <v>484</v>
          </cell>
          <cell r="D1903">
            <v>484</v>
          </cell>
          <cell r="E1903">
            <v>484</v>
          </cell>
          <cell r="F1903">
            <v>484</v>
          </cell>
          <cell r="G1903">
            <v>484</v>
          </cell>
          <cell r="H1903">
            <v>484</v>
          </cell>
          <cell r="I1903">
            <v>484</v>
          </cell>
        </row>
        <row r="1904">
          <cell r="C1904">
            <v>491</v>
          </cell>
          <cell r="D1904">
            <v>491</v>
          </cell>
          <cell r="E1904">
            <v>491</v>
          </cell>
          <cell r="F1904">
            <v>491</v>
          </cell>
          <cell r="G1904">
            <v>491</v>
          </cell>
          <cell r="H1904">
            <v>491</v>
          </cell>
          <cell r="I1904">
            <v>491</v>
          </cell>
        </row>
        <row r="1905">
          <cell r="C1905">
            <v>494</v>
          </cell>
          <cell r="D1905">
            <v>494</v>
          </cell>
          <cell r="E1905">
            <v>494</v>
          </cell>
          <cell r="F1905">
            <v>494</v>
          </cell>
          <cell r="G1905">
            <v>494</v>
          </cell>
          <cell r="H1905">
            <v>494</v>
          </cell>
          <cell r="I1905">
            <v>494</v>
          </cell>
        </row>
        <row r="1906">
          <cell r="C1906">
            <v>511</v>
          </cell>
          <cell r="D1906">
            <v>511</v>
          </cell>
          <cell r="E1906">
            <v>511</v>
          </cell>
          <cell r="F1906">
            <v>511</v>
          </cell>
          <cell r="G1906">
            <v>511</v>
          </cell>
          <cell r="H1906">
            <v>511</v>
          </cell>
          <cell r="I1906">
            <v>511</v>
          </cell>
        </row>
        <row r="1907">
          <cell r="C1907">
            <v>521</v>
          </cell>
          <cell r="D1907">
            <v>521</v>
          </cell>
          <cell r="E1907">
            <v>521</v>
          </cell>
          <cell r="F1907">
            <v>521</v>
          </cell>
          <cell r="G1907">
            <v>521</v>
          </cell>
          <cell r="H1907">
            <v>521</v>
          </cell>
          <cell r="I1907">
            <v>521</v>
          </cell>
        </row>
        <row r="1908">
          <cell r="C1908">
            <v>621</v>
          </cell>
          <cell r="D1908">
            <v>621</v>
          </cell>
          <cell r="E1908">
            <v>621</v>
          </cell>
          <cell r="F1908">
            <v>621</v>
          </cell>
          <cell r="G1908">
            <v>621</v>
          </cell>
          <cell r="H1908">
            <v>621</v>
          </cell>
          <cell r="I1908">
            <v>621</v>
          </cell>
        </row>
        <row r="1909">
          <cell r="C1909">
            <v>4032</v>
          </cell>
          <cell r="D1909">
            <v>4032</v>
          </cell>
          <cell r="E1909">
            <v>4032</v>
          </cell>
          <cell r="F1909">
            <v>4032</v>
          </cell>
          <cell r="G1909">
            <v>4032</v>
          </cell>
          <cell r="H1909">
            <v>4032</v>
          </cell>
          <cell r="I1909">
            <v>4032</v>
          </cell>
        </row>
        <row r="1910">
          <cell r="C1910" t="str">
            <v>311/1</v>
          </cell>
          <cell r="D1910" t="str">
            <v>311/1</v>
          </cell>
          <cell r="E1910" t="str">
            <v>311/1</v>
          </cell>
          <cell r="F1910" t="str">
            <v>311/1</v>
          </cell>
          <cell r="G1910" t="str">
            <v>311/1</v>
          </cell>
          <cell r="H1910" t="str">
            <v>311/1</v>
          </cell>
          <cell r="I1910" t="str">
            <v>311/1</v>
          </cell>
        </row>
        <row r="1911">
          <cell r="C1911" t="str">
            <v>311/2</v>
          </cell>
          <cell r="D1911" t="str">
            <v>311/2</v>
          </cell>
          <cell r="E1911" t="str">
            <v>311/2</v>
          </cell>
          <cell r="F1911" t="str">
            <v>311/2</v>
          </cell>
          <cell r="G1911" t="str">
            <v>311/2</v>
          </cell>
          <cell r="H1911" t="str">
            <v>311/2</v>
          </cell>
          <cell r="I1911" t="str">
            <v>311/2</v>
          </cell>
        </row>
        <row r="1912">
          <cell r="C1912" t="str">
            <v>311/3</v>
          </cell>
          <cell r="D1912" t="str">
            <v>311/3</v>
          </cell>
          <cell r="E1912" t="str">
            <v>311/3</v>
          </cell>
          <cell r="F1912" t="str">
            <v>311/3</v>
          </cell>
          <cell r="G1912" t="str">
            <v>311/3</v>
          </cell>
          <cell r="H1912" t="str">
            <v>311/3</v>
          </cell>
          <cell r="I1912" t="str">
            <v>311/3</v>
          </cell>
        </row>
        <row r="1913">
          <cell r="C1913" t="str">
            <v>327/2</v>
          </cell>
          <cell r="D1913" t="str">
            <v>327/2</v>
          </cell>
          <cell r="E1913" t="str">
            <v>327/2</v>
          </cell>
          <cell r="F1913" t="str">
            <v>327/2</v>
          </cell>
          <cell r="G1913" t="str">
            <v>327/2</v>
          </cell>
          <cell r="H1913" t="str">
            <v>327/2</v>
          </cell>
          <cell r="I1913" t="str">
            <v>327/2</v>
          </cell>
        </row>
        <row r="1914">
          <cell r="C1914" t="str">
            <v>371/1</v>
          </cell>
          <cell r="D1914" t="str">
            <v>371/1</v>
          </cell>
          <cell r="E1914" t="str">
            <v>371/1</v>
          </cell>
          <cell r="F1914" t="str">
            <v>371/1</v>
          </cell>
          <cell r="G1914" t="str">
            <v>371/1</v>
          </cell>
          <cell r="H1914" t="str">
            <v>371/1</v>
          </cell>
          <cell r="I1914" t="str">
            <v>371/1</v>
          </cell>
        </row>
        <row r="1915">
          <cell r="C1915" t="str">
            <v>371/3</v>
          </cell>
          <cell r="D1915" t="str">
            <v>371/3</v>
          </cell>
          <cell r="E1915" t="str">
            <v>371/3</v>
          </cell>
          <cell r="F1915" t="str">
            <v>371/3</v>
          </cell>
          <cell r="G1915" t="str">
            <v>371/3</v>
          </cell>
          <cell r="H1915" t="str">
            <v>371/3</v>
          </cell>
          <cell r="I1915" t="str">
            <v>371/3</v>
          </cell>
        </row>
        <row r="1916">
          <cell r="C1916" t="str">
            <v>392/2</v>
          </cell>
          <cell r="D1916" t="str">
            <v>392/2</v>
          </cell>
          <cell r="E1916" t="str">
            <v>392/2</v>
          </cell>
          <cell r="F1916" t="str">
            <v>392/2</v>
          </cell>
          <cell r="G1916" t="str">
            <v>392/2</v>
          </cell>
          <cell r="H1916" t="str">
            <v>392/2</v>
          </cell>
          <cell r="I1916" t="str">
            <v>392/2</v>
          </cell>
        </row>
        <row r="1917">
          <cell r="C1917" t="str">
            <v>392/3</v>
          </cell>
          <cell r="D1917" t="str">
            <v>392/3</v>
          </cell>
          <cell r="E1917" t="str">
            <v>392/3</v>
          </cell>
          <cell r="F1917" t="str">
            <v>392/3</v>
          </cell>
          <cell r="G1917" t="str">
            <v>392/3</v>
          </cell>
          <cell r="H1917" t="str">
            <v>392/3</v>
          </cell>
          <cell r="I1917" t="str">
            <v>392/3</v>
          </cell>
        </row>
        <row r="1918">
          <cell r="C1918" t="str">
            <v>393/1</v>
          </cell>
          <cell r="D1918" t="str">
            <v>393/1</v>
          </cell>
          <cell r="E1918" t="str">
            <v>393/1</v>
          </cell>
          <cell r="F1918" t="str">
            <v>393/1</v>
          </cell>
          <cell r="G1918" t="str">
            <v>393/1</v>
          </cell>
          <cell r="H1918" t="str">
            <v>393/1</v>
          </cell>
          <cell r="I1918" t="str">
            <v>393/1</v>
          </cell>
        </row>
        <row r="1919">
          <cell r="C1919" t="str">
            <v>393/2</v>
          </cell>
          <cell r="D1919" t="str">
            <v>393/2</v>
          </cell>
          <cell r="E1919" t="str">
            <v>393/2</v>
          </cell>
          <cell r="F1919" t="str">
            <v>393/2</v>
          </cell>
          <cell r="G1919" t="str">
            <v>393/2</v>
          </cell>
          <cell r="H1919" t="str">
            <v>393/2</v>
          </cell>
          <cell r="I1919" t="str">
            <v>393/2</v>
          </cell>
        </row>
        <row r="1920">
          <cell r="C1920" t="str">
            <v>393/3</v>
          </cell>
          <cell r="D1920" t="str">
            <v>393/3</v>
          </cell>
          <cell r="E1920" t="str">
            <v>393/3</v>
          </cell>
          <cell r="F1920" t="str">
            <v>393/3</v>
          </cell>
          <cell r="G1920" t="str">
            <v>393/3</v>
          </cell>
          <cell r="H1920" t="str">
            <v>393/3</v>
          </cell>
          <cell r="I1920" t="str">
            <v>393/3</v>
          </cell>
        </row>
        <row r="1921">
          <cell r="C1921"/>
          <cell r="D1921"/>
          <cell r="E1921"/>
          <cell r="F1921"/>
          <cell r="G1921"/>
          <cell r="H1921"/>
          <cell r="I1921"/>
        </row>
        <row r="1922">
          <cell r="C1922"/>
          <cell r="D1922"/>
          <cell r="E1922"/>
          <cell r="F1922"/>
          <cell r="G1922"/>
          <cell r="H1922"/>
          <cell r="I1922"/>
        </row>
        <row r="1923">
          <cell r="C1923" t="str">
            <v>414/D</v>
          </cell>
          <cell r="D1923" t="str">
            <v>414/D</v>
          </cell>
          <cell r="E1923" t="str">
            <v>414/D</v>
          </cell>
          <cell r="F1923" t="str">
            <v>414/D</v>
          </cell>
          <cell r="G1923" t="str">
            <v>414/D</v>
          </cell>
          <cell r="H1923"/>
          <cell r="I1923"/>
        </row>
        <row r="1924">
          <cell r="C1924" t="str">
            <v>414/VA</v>
          </cell>
          <cell r="D1924" t="str">
            <v>414/VA</v>
          </cell>
          <cell r="E1924" t="str">
            <v>414/VA</v>
          </cell>
          <cell r="F1924" t="str">
            <v>414/VA</v>
          </cell>
          <cell r="G1924" t="str">
            <v>414/VA</v>
          </cell>
          <cell r="H1924" t="str">
            <v>414/VA</v>
          </cell>
          <cell r="I1924" t="str">
            <v>414/VA</v>
          </cell>
        </row>
        <row r="1925">
          <cell r="C1925"/>
          <cell r="D1925"/>
          <cell r="E1925"/>
          <cell r="F1925"/>
          <cell r="G1925"/>
          <cell r="H1925"/>
          <cell r="I1925"/>
        </row>
        <row r="1926">
          <cell r="C1926" t="str">
            <v>414THF</v>
          </cell>
          <cell r="D1926"/>
          <cell r="E1926" t="str">
            <v>414THF</v>
          </cell>
          <cell r="F1926" t="str">
            <v>414THF</v>
          </cell>
          <cell r="G1926" t="str">
            <v>414THF</v>
          </cell>
          <cell r="H1926" t="str">
            <v>414THF</v>
          </cell>
          <cell r="I1926" t="str">
            <v>414THF</v>
          </cell>
        </row>
        <row r="1927">
          <cell r="C1927" t="str">
            <v>415/VA</v>
          </cell>
          <cell r="D1927" t="str">
            <v>415/VA</v>
          </cell>
          <cell r="E1927" t="str">
            <v>415/VA</v>
          </cell>
          <cell r="F1927" t="str">
            <v>415/VA</v>
          </cell>
          <cell r="G1927" t="str">
            <v>415/VA</v>
          </cell>
          <cell r="H1927" t="str">
            <v>415/VA</v>
          </cell>
          <cell r="I1927" t="str">
            <v>415/VA</v>
          </cell>
        </row>
        <row r="1928">
          <cell r="C1928"/>
          <cell r="D1928"/>
          <cell r="E1928"/>
          <cell r="F1928"/>
          <cell r="G1928"/>
          <cell r="H1928"/>
          <cell r="I1928"/>
        </row>
        <row r="1929">
          <cell r="C1929"/>
          <cell r="D1929"/>
          <cell r="E1929"/>
          <cell r="F1929"/>
          <cell r="G1929"/>
          <cell r="H1929"/>
          <cell r="I1929"/>
        </row>
        <row r="1930">
          <cell r="C1930" t="str">
            <v>421WK2</v>
          </cell>
          <cell r="D1930" t="str">
            <v>421WK2</v>
          </cell>
          <cell r="E1930" t="str">
            <v>421WK2</v>
          </cell>
          <cell r="F1930" t="str">
            <v>421WK2</v>
          </cell>
          <cell r="G1930" t="str">
            <v>421WK2</v>
          </cell>
          <cell r="H1930" t="str">
            <v>421WK2</v>
          </cell>
          <cell r="I1930" t="str">
            <v>421WK2</v>
          </cell>
        </row>
        <row r="1931">
          <cell r="C1931" t="str">
            <v>423WK4</v>
          </cell>
          <cell r="D1931" t="str">
            <v>423WK4</v>
          </cell>
          <cell r="E1931" t="str">
            <v>423WK4</v>
          </cell>
          <cell r="F1931" t="str">
            <v>423WK4</v>
          </cell>
          <cell r="G1931" t="str">
            <v>423WK4</v>
          </cell>
          <cell r="H1931" t="str">
            <v>423WK4</v>
          </cell>
          <cell r="I1931" t="str">
            <v>423WK4</v>
          </cell>
        </row>
        <row r="1932">
          <cell r="C1932" t="str">
            <v>425/GL</v>
          </cell>
          <cell r="D1932" t="str">
            <v>425/GL</v>
          </cell>
          <cell r="E1932" t="str">
            <v>425/GL</v>
          </cell>
          <cell r="F1932" t="str">
            <v>425/GL</v>
          </cell>
          <cell r="G1932" t="str">
            <v>425/GL</v>
          </cell>
          <cell r="H1932" t="str">
            <v>425/GL</v>
          </cell>
          <cell r="I1932" t="str">
            <v>425/GL</v>
          </cell>
        </row>
        <row r="1933">
          <cell r="C1933" t="str">
            <v>427/1</v>
          </cell>
          <cell r="D1933" t="str">
            <v>427/1</v>
          </cell>
          <cell r="E1933" t="str">
            <v>427/1</v>
          </cell>
          <cell r="F1933" t="str">
            <v>427/1</v>
          </cell>
          <cell r="G1933" t="str">
            <v>427/1</v>
          </cell>
          <cell r="H1933" t="str">
            <v>427/1</v>
          </cell>
          <cell r="I1933" t="str">
            <v>427/1</v>
          </cell>
        </row>
        <row r="1934">
          <cell r="C1934" t="str">
            <v>427/2</v>
          </cell>
          <cell r="D1934" t="str">
            <v>427/2</v>
          </cell>
          <cell r="E1934" t="str">
            <v>427/2</v>
          </cell>
          <cell r="F1934" t="str">
            <v>427/2</v>
          </cell>
          <cell r="G1934" t="str">
            <v>427/2</v>
          </cell>
          <cell r="H1934" t="str">
            <v>427/2</v>
          </cell>
          <cell r="I1934" t="str">
            <v>427/2</v>
          </cell>
        </row>
        <row r="1935">
          <cell r="C1935" t="str">
            <v>427/3</v>
          </cell>
          <cell r="D1935" t="str">
            <v>427/3</v>
          </cell>
          <cell r="E1935" t="str">
            <v>427/3</v>
          </cell>
          <cell r="F1935" t="str">
            <v>427/3</v>
          </cell>
          <cell r="G1935" t="str">
            <v>427/3</v>
          </cell>
          <cell r="H1935" t="str">
            <v>427/3</v>
          </cell>
          <cell r="I1935" t="str">
            <v>427/3</v>
          </cell>
        </row>
        <row r="1936">
          <cell r="C1936" t="str">
            <v>427/4</v>
          </cell>
          <cell r="D1936" t="str">
            <v>427/4</v>
          </cell>
          <cell r="E1936" t="str">
            <v>427/4</v>
          </cell>
          <cell r="F1936" t="str">
            <v>427/4</v>
          </cell>
          <cell r="G1936" t="str">
            <v>427/4</v>
          </cell>
          <cell r="H1936" t="str">
            <v>427/4</v>
          </cell>
          <cell r="I1936" t="str">
            <v>427/4</v>
          </cell>
        </row>
        <row r="1937">
          <cell r="C1937" t="str">
            <v>427/5</v>
          </cell>
          <cell r="D1937" t="str">
            <v>427/5</v>
          </cell>
          <cell r="E1937" t="str">
            <v>427/5</v>
          </cell>
          <cell r="F1937" t="str">
            <v>427/5</v>
          </cell>
          <cell r="G1937" t="str">
            <v>427/5</v>
          </cell>
          <cell r="H1937" t="str">
            <v>427/5</v>
          </cell>
          <cell r="I1937" t="str">
            <v>427/5</v>
          </cell>
        </row>
        <row r="1938">
          <cell r="C1938" t="str">
            <v>427/GL</v>
          </cell>
          <cell r="D1938" t="str">
            <v>427/GL</v>
          </cell>
          <cell r="E1938" t="str">
            <v>427/GL</v>
          </cell>
          <cell r="F1938" t="str">
            <v>427/GL</v>
          </cell>
          <cell r="G1938" t="str">
            <v>427/GL</v>
          </cell>
          <cell r="H1938" t="str">
            <v>427/GL</v>
          </cell>
          <cell r="I1938" t="str">
            <v>427/GL</v>
          </cell>
        </row>
        <row r="1939">
          <cell r="C1939"/>
          <cell r="D1939"/>
          <cell r="E1939"/>
          <cell r="F1939"/>
          <cell r="G1939"/>
          <cell r="H1939"/>
          <cell r="I1939"/>
        </row>
        <row r="1940">
          <cell r="C1940" t="str">
            <v>431WK2</v>
          </cell>
          <cell r="D1940" t="str">
            <v>431WK2</v>
          </cell>
          <cell r="E1940" t="str">
            <v>431WK2</v>
          </cell>
          <cell r="F1940" t="str">
            <v>431WK2</v>
          </cell>
          <cell r="G1940" t="str">
            <v>431WK2</v>
          </cell>
          <cell r="H1940" t="str">
            <v>431WK2</v>
          </cell>
          <cell r="I1940" t="str">
            <v>431WK2</v>
          </cell>
        </row>
        <row r="1941">
          <cell r="C1941"/>
          <cell r="D1941"/>
          <cell r="E1941"/>
          <cell r="F1941"/>
          <cell r="G1941"/>
          <cell r="H1941"/>
          <cell r="I1941"/>
        </row>
        <row r="1942">
          <cell r="C1942"/>
          <cell r="D1942"/>
          <cell r="E1942" t="str">
            <v>436-M</v>
          </cell>
          <cell r="F1942" t="str">
            <v>436-M</v>
          </cell>
          <cell r="G1942" t="str">
            <v>436-M</v>
          </cell>
          <cell r="H1942" t="str">
            <v>436-M</v>
          </cell>
          <cell r="I1942" t="str">
            <v>436-M</v>
          </cell>
        </row>
        <row r="1943">
          <cell r="C1943"/>
          <cell r="D1943"/>
          <cell r="E1943"/>
          <cell r="F1943"/>
          <cell r="G1943"/>
          <cell r="H1943"/>
          <cell r="I1943"/>
        </row>
        <row r="1944">
          <cell r="C1944" t="str">
            <v>440/11</v>
          </cell>
          <cell r="D1944" t="str">
            <v>440/11</v>
          </cell>
          <cell r="E1944" t="str">
            <v>440/11</v>
          </cell>
          <cell r="F1944" t="str">
            <v>440/11</v>
          </cell>
          <cell r="G1944" t="str">
            <v>440/11</v>
          </cell>
          <cell r="H1944" t="str">
            <v>440/11</v>
          </cell>
          <cell r="I1944" t="str">
            <v>440/11</v>
          </cell>
        </row>
        <row r="1945">
          <cell r="C1945" t="str">
            <v>440/21</v>
          </cell>
          <cell r="D1945" t="str">
            <v>440/21</v>
          </cell>
          <cell r="E1945" t="str">
            <v>440/21</v>
          </cell>
          <cell r="F1945" t="str">
            <v>440/21</v>
          </cell>
          <cell r="G1945" t="str">
            <v>440/21</v>
          </cell>
          <cell r="H1945" t="str">
            <v>440/21</v>
          </cell>
          <cell r="I1945" t="str">
            <v>440/21</v>
          </cell>
        </row>
        <row r="1946">
          <cell r="C1946" t="str">
            <v>445/86</v>
          </cell>
          <cell r="D1946" t="str">
            <v>445/86</v>
          </cell>
          <cell r="E1946" t="str">
            <v>445/86</v>
          </cell>
          <cell r="F1946" t="str">
            <v>445/86</v>
          </cell>
          <cell r="G1946" t="str">
            <v>445/86</v>
          </cell>
          <cell r="H1946" t="str">
            <v>445/86</v>
          </cell>
          <cell r="I1946" t="str">
            <v>445/86</v>
          </cell>
        </row>
        <row r="1947">
          <cell r="C1947" t="str">
            <v>446/150</v>
          </cell>
          <cell r="D1947" t="str">
            <v>446/150</v>
          </cell>
          <cell r="E1947" t="str">
            <v>446/150</v>
          </cell>
          <cell r="F1947" t="str">
            <v>446/150</v>
          </cell>
          <cell r="G1947" t="str">
            <v>446/150</v>
          </cell>
          <cell r="H1947" t="str">
            <v>446/150</v>
          </cell>
          <cell r="I1947" t="str">
            <v>446/150</v>
          </cell>
        </row>
        <row r="1948">
          <cell r="C1948" t="str">
            <v>446/225</v>
          </cell>
          <cell r="D1948" t="str">
            <v>446/225</v>
          </cell>
          <cell r="E1948" t="str">
            <v>446/225</v>
          </cell>
          <cell r="F1948" t="str">
            <v>446/225</v>
          </cell>
          <cell r="G1948" t="str">
            <v>446/225</v>
          </cell>
          <cell r="H1948" t="str">
            <v>446/225</v>
          </cell>
          <cell r="I1948" t="str">
            <v>446/225</v>
          </cell>
        </row>
        <row r="1949">
          <cell r="C1949" t="str">
            <v>446/300</v>
          </cell>
          <cell r="D1949" t="str">
            <v>446/300</v>
          </cell>
          <cell r="E1949" t="str">
            <v>446/300</v>
          </cell>
          <cell r="F1949" t="str">
            <v>446/300</v>
          </cell>
          <cell r="G1949" t="str">
            <v>446/300</v>
          </cell>
          <cell r="H1949" t="str">
            <v>446/300</v>
          </cell>
          <cell r="I1949" t="str">
            <v>446/300</v>
          </cell>
        </row>
        <row r="1950">
          <cell r="C1950" t="str">
            <v>447/150</v>
          </cell>
          <cell r="D1950" t="str">
            <v>447/150</v>
          </cell>
          <cell r="E1950" t="str">
            <v>447/150</v>
          </cell>
          <cell r="F1950" t="str">
            <v>447/150</v>
          </cell>
          <cell r="G1950" t="str">
            <v>447/150</v>
          </cell>
          <cell r="H1950" t="str">
            <v>447/150</v>
          </cell>
          <cell r="I1950" t="str">
            <v>447/150</v>
          </cell>
        </row>
        <row r="1951">
          <cell r="C1951" t="str">
            <v>447/225</v>
          </cell>
          <cell r="D1951" t="str">
            <v>447/225</v>
          </cell>
          <cell r="E1951" t="str">
            <v>447/225</v>
          </cell>
          <cell r="F1951" t="str">
            <v>447/225</v>
          </cell>
          <cell r="G1951" t="str">
            <v>447/225</v>
          </cell>
          <cell r="H1951" t="str">
            <v>447/225</v>
          </cell>
          <cell r="I1951" t="str">
            <v>447/225</v>
          </cell>
        </row>
        <row r="1952">
          <cell r="C1952" t="str">
            <v>452v</v>
          </cell>
          <cell r="D1952" t="str">
            <v>452v</v>
          </cell>
          <cell r="E1952" t="str">
            <v>452v</v>
          </cell>
          <cell r="F1952" t="str">
            <v>452v</v>
          </cell>
          <cell r="G1952" t="str">
            <v>452v</v>
          </cell>
          <cell r="H1952" t="str">
            <v>452v</v>
          </cell>
          <cell r="I1952" t="str">
            <v>452v</v>
          </cell>
        </row>
        <row r="1953">
          <cell r="C1953" t="str">
            <v>461AK Silendo</v>
          </cell>
          <cell r="D1953" t="str">
            <v>461AK Silendo</v>
          </cell>
          <cell r="E1953" t="str">
            <v>461AK Silendo</v>
          </cell>
          <cell r="F1953" t="str">
            <v>461AK Silendo</v>
          </cell>
          <cell r="G1953" t="str">
            <v>461AK Silendo</v>
          </cell>
          <cell r="H1953" t="str">
            <v>461AK Silendo</v>
          </cell>
          <cell r="I1953" t="str">
            <v>461AK Silendo</v>
          </cell>
        </row>
        <row r="1954">
          <cell r="C1954" t="str">
            <v>464 Incendo</v>
          </cell>
          <cell r="D1954" t="str">
            <v>464 Incendo</v>
          </cell>
          <cell r="E1954" t="str">
            <v>464 Incendo</v>
          </cell>
          <cell r="F1954" t="str">
            <v>464 Incendo</v>
          </cell>
          <cell r="G1954" t="str">
            <v>464 Incendo</v>
          </cell>
          <cell r="H1954" t="str">
            <v>464 Incendo</v>
          </cell>
          <cell r="I1954" t="str">
            <v>464 Incendo</v>
          </cell>
        </row>
        <row r="1955">
          <cell r="C1955" t="str">
            <v>465/1</v>
          </cell>
          <cell r="D1955" t="str">
            <v>465/1</v>
          </cell>
          <cell r="E1955"/>
          <cell r="F1955"/>
          <cell r="G1955" t="str">
            <v>465/1</v>
          </cell>
          <cell r="H1955" t="str">
            <v>465/1</v>
          </cell>
          <cell r="I1955" t="str">
            <v>465/1</v>
          </cell>
        </row>
        <row r="1956">
          <cell r="C1956" t="str">
            <v>465/2</v>
          </cell>
          <cell r="D1956" t="str">
            <v>465/2</v>
          </cell>
          <cell r="E1956"/>
          <cell r="F1956"/>
          <cell r="G1956" t="str">
            <v>465/2</v>
          </cell>
          <cell r="H1956" t="str">
            <v>465/2</v>
          </cell>
          <cell r="I1956" t="str">
            <v>465/2</v>
          </cell>
        </row>
        <row r="1957">
          <cell r="C1957" t="str">
            <v>466/1</v>
          </cell>
          <cell r="D1957" t="str">
            <v>466/1</v>
          </cell>
          <cell r="E1957"/>
          <cell r="F1957"/>
          <cell r="G1957" t="str">
            <v>466/1</v>
          </cell>
          <cell r="H1957" t="str">
            <v>466/1</v>
          </cell>
          <cell r="I1957" t="str">
            <v>466/1</v>
          </cell>
        </row>
        <row r="1958">
          <cell r="C1958" t="str">
            <v>466/2</v>
          </cell>
          <cell r="D1958" t="str">
            <v>466/2</v>
          </cell>
          <cell r="E1958"/>
          <cell r="F1958"/>
          <cell r="G1958" t="str">
            <v>466/2</v>
          </cell>
          <cell r="H1958" t="str">
            <v>466/2</v>
          </cell>
          <cell r="I1958" t="str">
            <v>466/2</v>
          </cell>
        </row>
        <row r="1959">
          <cell r="C1959" t="str">
            <v>468AK/1</v>
          </cell>
          <cell r="D1959" t="str">
            <v>468AK/1</v>
          </cell>
          <cell r="E1959" t="str">
            <v>468AK/1</v>
          </cell>
          <cell r="F1959" t="str">
            <v>468AK/1</v>
          </cell>
          <cell r="G1959" t="str">
            <v>468AK/1</v>
          </cell>
          <cell r="H1959" t="str">
            <v>468AK/1</v>
          </cell>
          <cell r="I1959" t="str">
            <v>468AK/1</v>
          </cell>
        </row>
        <row r="1960">
          <cell r="C1960" t="str">
            <v>468AK/2</v>
          </cell>
          <cell r="D1960" t="str">
            <v>468AK/2</v>
          </cell>
          <cell r="E1960" t="str">
            <v>468AK/2</v>
          </cell>
          <cell r="F1960" t="str">
            <v>468AK/2</v>
          </cell>
          <cell r="G1960" t="str">
            <v>468AK/2</v>
          </cell>
          <cell r="H1960" t="str">
            <v>468AK/2</v>
          </cell>
          <cell r="I1960" t="str">
            <v>468AK/2</v>
          </cell>
        </row>
        <row r="1961">
          <cell r="C1961" t="str">
            <v>469 Invisido</v>
          </cell>
          <cell r="D1961" t="str">
            <v>469 Invisido</v>
          </cell>
          <cell r="E1961" t="str">
            <v>469 Invisido</v>
          </cell>
          <cell r="F1961" t="str">
            <v>469 Invisido</v>
          </cell>
          <cell r="G1961" t="str">
            <v>469 Invisido</v>
          </cell>
          <cell r="H1961" t="str">
            <v>469 Invisido</v>
          </cell>
          <cell r="I1961" t="str">
            <v>469 Invisido</v>
          </cell>
        </row>
        <row r="1962">
          <cell r="C1962" t="str">
            <v>XD1</v>
          </cell>
          <cell r="D1962" t="str">
            <v>XD1</v>
          </cell>
          <cell r="E1962" t="str">
            <v>XD1</v>
          </cell>
          <cell r="F1962" t="str">
            <v>XD1</v>
          </cell>
          <cell r="G1962" t="str">
            <v>XD1</v>
          </cell>
          <cell r="H1962" t="str">
            <v>XD1</v>
          </cell>
          <cell r="I1962" t="str">
            <v>XD1</v>
          </cell>
        </row>
        <row r="1963">
          <cell r="C1963" t="str">
            <v>XD2</v>
          </cell>
          <cell r="D1963" t="str">
            <v>XD2</v>
          </cell>
          <cell r="E1963" t="str">
            <v>XD2</v>
          </cell>
          <cell r="F1963" t="str">
            <v>XD2</v>
          </cell>
          <cell r="G1963" t="str">
            <v>XD2</v>
          </cell>
          <cell r="H1963" t="str">
            <v>XD2</v>
          </cell>
          <cell r="I1963" t="str">
            <v>XD2</v>
          </cell>
        </row>
        <row r="1964">
          <cell r="C1964" t="str">
            <v>XD3</v>
          </cell>
          <cell r="D1964" t="str">
            <v>XD3</v>
          </cell>
          <cell r="E1964" t="str">
            <v>XD3</v>
          </cell>
          <cell r="F1964" t="str">
            <v>XD3</v>
          </cell>
          <cell r="G1964" t="str">
            <v>XD3</v>
          </cell>
          <cell r="H1964" t="str">
            <v>XD3</v>
          </cell>
          <cell r="I1964" t="str">
            <v>XD3</v>
          </cell>
        </row>
        <row r="1965">
          <cell r="C1965"/>
          <cell r="D1965"/>
          <cell r="E1965"/>
          <cell r="F1965"/>
          <cell r="G1965"/>
          <cell r="H1965"/>
          <cell r="I1965"/>
        </row>
        <row r="1966">
          <cell r="C1966"/>
          <cell r="D1966"/>
          <cell r="E1966"/>
          <cell r="F1966"/>
          <cell r="G1966"/>
          <cell r="H1966"/>
          <cell r="I1966"/>
        </row>
        <row r="1967">
          <cell r="C1967"/>
          <cell r="D1967"/>
          <cell r="E1967"/>
          <cell r="F1967"/>
          <cell r="G1967"/>
          <cell r="H1967"/>
          <cell r="I1967"/>
        </row>
        <row r="1968">
          <cell r="C1968"/>
          <cell r="D1968"/>
          <cell r="E1968"/>
          <cell r="F1968"/>
          <cell r="G1968"/>
          <cell r="H1968"/>
          <cell r="I1968"/>
        </row>
        <row r="1969">
          <cell r="C1969"/>
          <cell r="D1969"/>
          <cell r="E1969"/>
          <cell r="F1969"/>
          <cell r="G1969"/>
          <cell r="H1969"/>
          <cell r="I1969"/>
        </row>
        <row r="1970">
          <cell r="C1970"/>
          <cell r="D1970"/>
          <cell r="E1970"/>
          <cell r="F1970"/>
          <cell r="G1970"/>
          <cell r="H1970"/>
          <cell r="I1970"/>
        </row>
        <row r="1971">
          <cell r="C1971"/>
          <cell r="D1971"/>
          <cell r="E1971"/>
          <cell r="F1971"/>
          <cell r="G1971"/>
          <cell r="H1971"/>
          <cell r="I1971"/>
        </row>
        <row r="1972">
          <cell r="C1972"/>
          <cell r="D1972"/>
          <cell r="E1972"/>
          <cell r="F1972"/>
          <cell r="G1972"/>
          <cell r="H1972"/>
          <cell r="I1972"/>
        </row>
        <row r="1973">
          <cell r="C1973"/>
          <cell r="D1973"/>
          <cell r="E1973"/>
          <cell r="F1973"/>
          <cell r="G1973"/>
          <cell r="H1973"/>
          <cell r="I1973"/>
        </row>
        <row r="1974">
          <cell r="C1974"/>
          <cell r="D1974"/>
          <cell r="E1974"/>
          <cell r="F1974"/>
          <cell r="G1974"/>
          <cell r="H1974"/>
          <cell r="I1974"/>
        </row>
        <row r="1975">
          <cell r="C1975"/>
          <cell r="D1975"/>
          <cell r="E1975"/>
          <cell r="F1975"/>
          <cell r="G1975"/>
          <cell r="H1975"/>
          <cell r="I1975"/>
        </row>
        <row r="1976">
          <cell r="C1976"/>
          <cell r="D1976"/>
          <cell r="E1976"/>
          <cell r="F1976"/>
          <cell r="G1976"/>
          <cell r="H1976"/>
          <cell r="I1976"/>
        </row>
        <row r="1977">
          <cell r="C1977"/>
          <cell r="D1977"/>
          <cell r="E1977"/>
          <cell r="F1977"/>
          <cell r="G1977"/>
          <cell r="H1977"/>
          <cell r="I1977"/>
        </row>
        <row r="1978">
          <cell r="C1978"/>
          <cell r="D1978"/>
          <cell r="E1978"/>
          <cell r="F1978"/>
          <cell r="G1978"/>
          <cell r="H1978"/>
          <cell r="I1978"/>
        </row>
        <row r="1979">
          <cell r="C1979"/>
          <cell r="D1979"/>
          <cell r="E1979"/>
          <cell r="F1979"/>
          <cell r="G1979"/>
          <cell r="H1979"/>
          <cell r="I1979"/>
        </row>
        <row r="1980">
          <cell r="C1980"/>
          <cell r="D1980"/>
          <cell r="E1980"/>
          <cell r="F1980"/>
          <cell r="G1980"/>
          <cell r="H1980"/>
          <cell r="I1980"/>
        </row>
        <row r="1981">
          <cell r="C1981"/>
          <cell r="D1981"/>
          <cell r="E1981"/>
          <cell r="F1981"/>
          <cell r="G1981"/>
          <cell r="H1981"/>
          <cell r="I1981"/>
        </row>
        <row r="1982">
          <cell r="C1982"/>
          <cell r="D1982"/>
          <cell r="E1982"/>
          <cell r="F1982"/>
          <cell r="G1982"/>
          <cell r="H1982"/>
          <cell r="I1982"/>
        </row>
        <row r="1985">
          <cell r="C1985">
            <v>381</v>
          </cell>
          <cell r="D1985">
            <v>381</v>
          </cell>
          <cell r="E1985">
            <v>381</v>
          </cell>
          <cell r="F1985">
            <v>381</v>
          </cell>
          <cell r="G1985">
            <v>381</v>
          </cell>
          <cell r="H1985">
            <v>381</v>
          </cell>
          <cell r="I1985">
            <v>381</v>
          </cell>
        </row>
        <row r="1986">
          <cell r="C1986">
            <v>382</v>
          </cell>
          <cell r="D1986">
            <v>382</v>
          </cell>
          <cell r="E1986">
            <v>382</v>
          </cell>
          <cell r="F1986">
            <v>382</v>
          </cell>
          <cell r="G1986">
            <v>382</v>
          </cell>
          <cell r="H1986">
            <v>382</v>
          </cell>
          <cell r="I1986">
            <v>382</v>
          </cell>
        </row>
        <row r="1987">
          <cell r="C1987">
            <v>394</v>
          </cell>
          <cell r="D1987">
            <v>394</v>
          </cell>
          <cell r="E1987">
            <v>394</v>
          </cell>
          <cell r="F1987">
            <v>394</v>
          </cell>
          <cell r="G1987">
            <v>394</v>
          </cell>
          <cell r="H1987">
            <v>394</v>
          </cell>
          <cell r="I1987">
            <v>394</v>
          </cell>
        </row>
        <row r="1988">
          <cell r="C1988">
            <v>411</v>
          </cell>
          <cell r="D1988">
            <v>411</v>
          </cell>
          <cell r="E1988">
            <v>411</v>
          </cell>
          <cell r="F1988">
            <v>411</v>
          </cell>
          <cell r="G1988">
            <v>411</v>
          </cell>
          <cell r="H1988">
            <v>411</v>
          </cell>
          <cell r="I1988">
            <v>411</v>
          </cell>
        </row>
        <row r="1989">
          <cell r="C1989">
            <v>412</v>
          </cell>
          <cell r="D1989">
            <v>412</v>
          </cell>
          <cell r="E1989">
            <v>412</v>
          </cell>
          <cell r="F1989">
            <v>412</v>
          </cell>
          <cell r="G1989">
            <v>412</v>
          </cell>
          <cell r="H1989">
            <v>412</v>
          </cell>
          <cell r="I1989">
            <v>412</v>
          </cell>
        </row>
        <row r="1990">
          <cell r="C1990">
            <v>414</v>
          </cell>
          <cell r="D1990">
            <v>414</v>
          </cell>
          <cell r="E1990">
            <v>414</v>
          </cell>
          <cell r="F1990">
            <v>414</v>
          </cell>
          <cell r="G1990">
            <v>414</v>
          </cell>
          <cell r="H1990">
            <v>414</v>
          </cell>
          <cell r="I1990">
            <v>414</v>
          </cell>
        </row>
        <row r="1991">
          <cell r="C1991">
            <v>415</v>
          </cell>
          <cell r="D1991">
            <v>415</v>
          </cell>
          <cell r="E1991">
            <v>415</v>
          </cell>
          <cell r="F1991">
            <v>415</v>
          </cell>
          <cell r="G1991">
            <v>415</v>
          </cell>
          <cell r="H1991">
            <v>415</v>
          </cell>
          <cell r="I1991">
            <v>415</v>
          </cell>
        </row>
        <row r="1992">
          <cell r="C1992">
            <v>421</v>
          </cell>
          <cell r="D1992">
            <v>421</v>
          </cell>
          <cell r="E1992">
            <v>421</v>
          </cell>
          <cell r="F1992">
            <v>421</v>
          </cell>
          <cell r="G1992">
            <v>421</v>
          </cell>
          <cell r="H1992">
            <v>421</v>
          </cell>
          <cell r="I1992">
            <v>421</v>
          </cell>
        </row>
        <row r="1993">
          <cell r="C1993">
            <v>422</v>
          </cell>
          <cell r="D1993">
            <v>422</v>
          </cell>
          <cell r="E1993">
            <v>422</v>
          </cell>
          <cell r="F1993">
            <v>422</v>
          </cell>
          <cell r="G1993">
            <v>422</v>
          </cell>
          <cell r="H1993">
            <v>422</v>
          </cell>
          <cell r="I1993">
            <v>422</v>
          </cell>
        </row>
        <row r="1994">
          <cell r="C1994">
            <v>424</v>
          </cell>
          <cell r="D1994">
            <v>424</v>
          </cell>
          <cell r="E1994">
            <v>424</v>
          </cell>
          <cell r="F1994">
            <v>424</v>
          </cell>
          <cell r="G1994">
            <v>424</v>
          </cell>
          <cell r="H1994">
            <v>424</v>
          </cell>
          <cell r="I1994">
            <v>424</v>
          </cell>
        </row>
        <row r="1995">
          <cell r="C1995">
            <v>425</v>
          </cell>
          <cell r="D1995">
            <v>425</v>
          </cell>
          <cell r="E1995">
            <v>425</v>
          </cell>
          <cell r="F1995">
            <v>425</v>
          </cell>
          <cell r="G1995">
            <v>425</v>
          </cell>
          <cell r="H1995">
            <v>425</v>
          </cell>
          <cell r="I1995">
            <v>425</v>
          </cell>
        </row>
        <row r="1996">
          <cell r="C1996">
            <v>428</v>
          </cell>
          <cell r="D1996">
            <v>428</v>
          </cell>
          <cell r="E1996">
            <v>428</v>
          </cell>
          <cell r="F1996">
            <v>428</v>
          </cell>
          <cell r="G1996">
            <v>428</v>
          </cell>
          <cell r="H1996">
            <v>428</v>
          </cell>
          <cell r="I1996">
            <v>428</v>
          </cell>
        </row>
        <row r="1997">
          <cell r="C1997">
            <v>431</v>
          </cell>
          <cell r="D1997">
            <v>431</v>
          </cell>
          <cell r="E1997">
            <v>431</v>
          </cell>
          <cell r="F1997">
            <v>431</v>
          </cell>
          <cell r="G1997">
            <v>431</v>
          </cell>
          <cell r="H1997">
            <v>431</v>
          </cell>
          <cell r="I1997">
            <v>431</v>
          </cell>
        </row>
        <row r="1998">
          <cell r="C1998">
            <v>432</v>
          </cell>
          <cell r="D1998">
            <v>432</v>
          </cell>
          <cell r="E1998">
            <v>432</v>
          </cell>
          <cell r="F1998">
            <v>432</v>
          </cell>
          <cell r="G1998">
            <v>432</v>
          </cell>
          <cell r="H1998">
            <v>432</v>
          </cell>
          <cell r="I1998">
            <v>432</v>
          </cell>
        </row>
        <row r="1999">
          <cell r="C1999">
            <v>433</v>
          </cell>
          <cell r="D1999">
            <v>433</v>
          </cell>
          <cell r="E1999">
            <v>433</v>
          </cell>
          <cell r="F1999">
            <v>433</v>
          </cell>
          <cell r="G1999">
            <v>433</v>
          </cell>
          <cell r="H1999">
            <v>433</v>
          </cell>
          <cell r="I1999">
            <v>433</v>
          </cell>
        </row>
        <row r="2000">
          <cell r="C2000">
            <v>435</v>
          </cell>
          <cell r="D2000">
            <v>435</v>
          </cell>
          <cell r="E2000">
            <v>435</v>
          </cell>
          <cell r="F2000">
            <v>435</v>
          </cell>
          <cell r="G2000">
            <v>435</v>
          </cell>
          <cell r="H2000">
            <v>435</v>
          </cell>
          <cell r="I2000">
            <v>435</v>
          </cell>
        </row>
        <row r="2001">
          <cell r="C2001">
            <v>441</v>
          </cell>
          <cell r="D2001">
            <v>441</v>
          </cell>
          <cell r="E2001">
            <v>436</v>
          </cell>
          <cell r="F2001">
            <v>436</v>
          </cell>
          <cell r="G2001">
            <v>436</v>
          </cell>
          <cell r="H2001">
            <v>436</v>
          </cell>
          <cell r="I2001">
            <v>436</v>
          </cell>
        </row>
        <row r="2002">
          <cell r="C2002">
            <v>442</v>
          </cell>
          <cell r="D2002">
            <v>442</v>
          </cell>
          <cell r="E2002">
            <v>437</v>
          </cell>
          <cell r="F2002">
            <v>441</v>
          </cell>
          <cell r="G2002">
            <v>437</v>
          </cell>
          <cell r="H2002">
            <v>437</v>
          </cell>
          <cell r="I2002">
            <v>437</v>
          </cell>
        </row>
        <row r="2003">
          <cell r="C2003">
            <v>451</v>
          </cell>
          <cell r="D2003">
            <v>451</v>
          </cell>
          <cell r="E2003">
            <v>439</v>
          </cell>
          <cell r="F2003">
            <v>442</v>
          </cell>
          <cell r="G2003">
            <v>441</v>
          </cell>
          <cell r="H2003">
            <v>441</v>
          </cell>
          <cell r="I2003">
            <v>441</v>
          </cell>
        </row>
        <row r="2004">
          <cell r="C2004">
            <v>452</v>
          </cell>
          <cell r="D2004">
            <v>452</v>
          </cell>
          <cell r="E2004">
            <v>441</v>
          </cell>
          <cell r="F2004">
            <v>451</v>
          </cell>
          <cell r="G2004">
            <v>442</v>
          </cell>
          <cell r="H2004">
            <v>442</v>
          </cell>
          <cell r="I2004">
            <v>442</v>
          </cell>
        </row>
        <row r="2005">
          <cell r="C2005">
            <v>453</v>
          </cell>
          <cell r="D2005">
            <v>453</v>
          </cell>
          <cell r="E2005">
            <v>442</v>
          </cell>
          <cell r="F2005">
            <v>452</v>
          </cell>
          <cell r="G2005">
            <v>451</v>
          </cell>
          <cell r="H2005">
            <v>451</v>
          </cell>
          <cell r="I2005">
            <v>451</v>
          </cell>
        </row>
        <row r="2006">
          <cell r="C2006">
            <v>461</v>
          </cell>
          <cell r="D2006">
            <v>461</v>
          </cell>
          <cell r="E2006">
            <v>451</v>
          </cell>
          <cell r="F2006">
            <v>453</v>
          </cell>
          <cell r="G2006">
            <v>452</v>
          </cell>
          <cell r="H2006">
            <v>452</v>
          </cell>
          <cell r="I2006">
            <v>452</v>
          </cell>
        </row>
        <row r="2007">
          <cell r="C2007">
            <v>480</v>
          </cell>
          <cell r="D2007">
            <v>480</v>
          </cell>
          <cell r="E2007">
            <v>452</v>
          </cell>
          <cell r="F2007">
            <v>461</v>
          </cell>
          <cell r="G2007">
            <v>453</v>
          </cell>
          <cell r="H2007">
            <v>453</v>
          </cell>
          <cell r="I2007">
            <v>453</v>
          </cell>
        </row>
        <row r="2008">
          <cell r="C2008">
            <v>481</v>
          </cell>
          <cell r="D2008">
            <v>481</v>
          </cell>
          <cell r="E2008">
            <v>453</v>
          </cell>
          <cell r="F2008">
            <v>480</v>
          </cell>
          <cell r="G2008">
            <v>461</v>
          </cell>
          <cell r="H2008">
            <v>461</v>
          </cell>
          <cell r="I2008">
            <v>461</v>
          </cell>
        </row>
        <row r="2009">
          <cell r="C2009">
            <v>483</v>
          </cell>
          <cell r="D2009">
            <v>483</v>
          </cell>
          <cell r="E2009">
            <v>461</v>
          </cell>
          <cell r="F2009">
            <v>481</v>
          </cell>
          <cell r="G2009">
            <v>480</v>
          </cell>
          <cell r="H2009">
            <v>480</v>
          </cell>
          <cell r="I2009">
            <v>480</v>
          </cell>
        </row>
        <row r="2010">
          <cell r="C2010">
            <v>484</v>
          </cell>
          <cell r="D2010">
            <v>484</v>
          </cell>
          <cell r="E2010">
            <v>480</v>
          </cell>
          <cell r="F2010">
            <v>483</v>
          </cell>
          <cell r="G2010">
            <v>481</v>
          </cell>
          <cell r="H2010">
            <v>481</v>
          </cell>
          <cell r="I2010">
            <v>481</v>
          </cell>
        </row>
        <row r="2011">
          <cell r="C2011">
            <v>491</v>
          </cell>
          <cell r="D2011">
            <v>491</v>
          </cell>
          <cell r="E2011">
            <v>481</v>
          </cell>
          <cell r="F2011">
            <v>484</v>
          </cell>
          <cell r="G2011">
            <v>483</v>
          </cell>
          <cell r="H2011">
            <v>483</v>
          </cell>
          <cell r="I2011">
            <v>483</v>
          </cell>
        </row>
        <row r="2012">
          <cell r="C2012">
            <v>494</v>
          </cell>
          <cell r="D2012">
            <v>494</v>
          </cell>
          <cell r="E2012">
            <v>483</v>
          </cell>
          <cell r="F2012">
            <v>491</v>
          </cell>
          <cell r="G2012">
            <v>484</v>
          </cell>
          <cell r="H2012">
            <v>484</v>
          </cell>
          <cell r="I2012">
            <v>484</v>
          </cell>
        </row>
        <row r="2013">
          <cell r="C2013">
            <v>511</v>
          </cell>
          <cell r="D2013">
            <v>511</v>
          </cell>
          <cell r="E2013">
            <v>484</v>
          </cell>
          <cell r="F2013">
            <v>494</v>
          </cell>
          <cell r="G2013">
            <v>491</v>
          </cell>
          <cell r="H2013">
            <v>491</v>
          </cell>
          <cell r="I2013">
            <v>491</v>
          </cell>
        </row>
        <row r="2014">
          <cell r="C2014">
            <v>521</v>
          </cell>
          <cell r="D2014">
            <v>521</v>
          </cell>
          <cell r="E2014">
            <v>491</v>
          </cell>
          <cell r="F2014">
            <v>511</v>
          </cell>
          <cell r="G2014">
            <v>494</v>
          </cell>
          <cell r="H2014">
            <v>494</v>
          </cell>
          <cell r="I2014">
            <v>494</v>
          </cell>
        </row>
        <row r="2015">
          <cell r="C2015">
            <v>621</v>
          </cell>
          <cell r="D2015">
            <v>621</v>
          </cell>
          <cell r="E2015">
            <v>494</v>
          </cell>
          <cell r="F2015">
            <v>521</v>
          </cell>
          <cell r="G2015">
            <v>511</v>
          </cell>
          <cell r="H2015">
            <v>511</v>
          </cell>
          <cell r="I2015">
            <v>511</v>
          </cell>
        </row>
        <row r="2016">
          <cell r="C2016">
            <v>4032</v>
          </cell>
          <cell r="D2016">
            <v>4032</v>
          </cell>
          <cell r="E2016">
            <v>511</v>
          </cell>
          <cell r="F2016">
            <v>621</v>
          </cell>
          <cell r="G2016">
            <v>521</v>
          </cell>
          <cell r="H2016">
            <v>521</v>
          </cell>
          <cell r="I2016">
            <v>521</v>
          </cell>
        </row>
        <row r="2017">
          <cell r="C2017" t="str">
            <v>311/1</v>
          </cell>
          <cell r="D2017" t="str">
            <v>311/1</v>
          </cell>
          <cell r="E2017">
            <v>521</v>
          </cell>
          <cell r="F2017">
            <v>4032</v>
          </cell>
          <cell r="G2017">
            <v>621</v>
          </cell>
          <cell r="H2017">
            <v>621</v>
          </cell>
          <cell r="I2017">
            <v>621</v>
          </cell>
        </row>
        <row r="2018">
          <cell r="C2018" t="str">
            <v>311/2</v>
          </cell>
          <cell r="D2018" t="str">
            <v>311/2</v>
          </cell>
          <cell r="E2018">
            <v>621</v>
          </cell>
          <cell r="F2018" t="str">
            <v>311/1</v>
          </cell>
          <cell r="G2018">
            <v>4032</v>
          </cell>
          <cell r="H2018">
            <v>4032</v>
          </cell>
          <cell r="I2018">
            <v>4032</v>
          </cell>
        </row>
        <row r="2019">
          <cell r="C2019" t="str">
            <v>311/3</v>
          </cell>
          <cell r="D2019" t="str">
            <v>311/3</v>
          </cell>
          <cell r="E2019">
            <v>4032</v>
          </cell>
          <cell r="F2019" t="str">
            <v>311/2</v>
          </cell>
          <cell r="G2019" t="str">
            <v>311/1</v>
          </cell>
          <cell r="H2019" t="str">
            <v>311/1</v>
          </cell>
          <cell r="I2019" t="str">
            <v>311/1</v>
          </cell>
        </row>
        <row r="2020">
          <cell r="C2020" t="str">
            <v>327/2</v>
          </cell>
          <cell r="D2020" t="str">
            <v>327/2</v>
          </cell>
          <cell r="E2020" t="str">
            <v>311/1</v>
          </cell>
          <cell r="F2020" t="str">
            <v>311/3</v>
          </cell>
          <cell r="G2020" t="str">
            <v>311/2</v>
          </cell>
          <cell r="H2020" t="str">
            <v>311/2</v>
          </cell>
          <cell r="I2020" t="str">
            <v>311/2</v>
          </cell>
        </row>
        <row r="2021">
          <cell r="C2021" t="str">
            <v>371/1</v>
          </cell>
          <cell r="D2021" t="str">
            <v>371/1</v>
          </cell>
          <cell r="E2021" t="str">
            <v>311/2</v>
          </cell>
          <cell r="F2021" t="str">
            <v>327/2</v>
          </cell>
          <cell r="G2021" t="str">
            <v>311/3</v>
          </cell>
          <cell r="H2021" t="str">
            <v>311/3</v>
          </cell>
          <cell r="I2021" t="str">
            <v>311/3</v>
          </cell>
        </row>
        <row r="2022">
          <cell r="C2022" t="str">
            <v>371/3</v>
          </cell>
          <cell r="D2022" t="str">
            <v>371/3</v>
          </cell>
          <cell r="E2022" t="str">
            <v>311/3</v>
          </cell>
          <cell r="F2022" t="str">
            <v>371/1</v>
          </cell>
          <cell r="G2022" t="str">
            <v>327/2</v>
          </cell>
          <cell r="H2022" t="str">
            <v>327/2</v>
          </cell>
          <cell r="I2022" t="str">
            <v>327/2</v>
          </cell>
        </row>
        <row r="2023">
          <cell r="C2023" t="str">
            <v>392/2</v>
          </cell>
          <cell r="D2023" t="str">
            <v>392/2</v>
          </cell>
          <cell r="E2023" t="str">
            <v>327/2</v>
          </cell>
          <cell r="F2023" t="str">
            <v>371/3</v>
          </cell>
          <cell r="G2023" t="str">
            <v>371/1</v>
          </cell>
          <cell r="H2023" t="str">
            <v>371/1</v>
          </cell>
          <cell r="I2023" t="str">
            <v>371/1</v>
          </cell>
        </row>
        <row r="2024">
          <cell r="C2024" t="str">
            <v>392/3</v>
          </cell>
          <cell r="D2024" t="str">
            <v>392/3</v>
          </cell>
          <cell r="E2024" t="str">
            <v>371/1</v>
          </cell>
          <cell r="F2024" t="str">
            <v>392/2</v>
          </cell>
          <cell r="G2024" t="str">
            <v>371/3</v>
          </cell>
          <cell r="H2024" t="str">
            <v>371/3</v>
          </cell>
          <cell r="I2024" t="str">
            <v>371/3</v>
          </cell>
        </row>
        <row r="2025">
          <cell r="C2025" t="str">
            <v>393/1</v>
          </cell>
          <cell r="D2025" t="str">
            <v>393/1</v>
          </cell>
          <cell r="E2025" t="str">
            <v>371/3</v>
          </cell>
          <cell r="F2025" t="str">
            <v>392/3</v>
          </cell>
          <cell r="G2025" t="str">
            <v>392/2</v>
          </cell>
          <cell r="H2025" t="str">
            <v>392/2</v>
          </cell>
          <cell r="I2025" t="str">
            <v>392/2</v>
          </cell>
        </row>
        <row r="2026">
          <cell r="C2026" t="str">
            <v>393/2</v>
          </cell>
          <cell r="D2026" t="str">
            <v>393/2</v>
          </cell>
          <cell r="E2026" t="str">
            <v>392/2</v>
          </cell>
          <cell r="F2026" t="str">
            <v>393/1</v>
          </cell>
          <cell r="G2026" t="str">
            <v>392/3</v>
          </cell>
          <cell r="H2026" t="str">
            <v>392/3</v>
          </cell>
          <cell r="I2026" t="str">
            <v>392/3</v>
          </cell>
        </row>
        <row r="2027">
          <cell r="C2027" t="str">
            <v>393/3</v>
          </cell>
          <cell r="D2027" t="str">
            <v>393/3</v>
          </cell>
          <cell r="E2027" t="str">
            <v>392/3</v>
          </cell>
          <cell r="F2027" t="str">
            <v>393/2</v>
          </cell>
          <cell r="G2027" t="str">
            <v>393/1</v>
          </cell>
          <cell r="H2027" t="str">
            <v>393/1</v>
          </cell>
          <cell r="I2027" t="str">
            <v>393/1</v>
          </cell>
        </row>
        <row r="2028">
          <cell r="C2028" t="str">
            <v>414/D</v>
          </cell>
          <cell r="D2028" t="str">
            <v>414/D</v>
          </cell>
          <cell r="E2028" t="str">
            <v>393/1</v>
          </cell>
          <cell r="F2028" t="str">
            <v>393/3</v>
          </cell>
          <cell r="G2028" t="str">
            <v>393/2</v>
          </cell>
          <cell r="H2028" t="str">
            <v>393/2</v>
          </cell>
          <cell r="I2028" t="str">
            <v>393/2</v>
          </cell>
        </row>
        <row r="2029">
          <cell r="C2029" t="str">
            <v>414/VA</v>
          </cell>
          <cell r="D2029" t="str">
            <v>414/VA</v>
          </cell>
          <cell r="E2029" t="str">
            <v>393/2</v>
          </cell>
          <cell r="F2029" t="str">
            <v>414/D</v>
          </cell>
          <cell r="G2029" t="str">
            <v>393/3</v>
          </cell>
          <cell r="H2029" t="str">
            <v>393/3</v>
          </cell>
          <cell r="I2029" t="str">
            <v>393/3</v>
          </cell>
        </row>
        <row r="2030">
          <cell r="C2030" t="str">
            <v>414THF</v>
          </cell>
          <cell r="D2030" t="str">
            <v>415/VA</v>
          </cell>
          <cell r="E2030" t="str">
            <v>393/3</v>
          </cell>
          <cell r="F2030" t="str">
            <v>414/VA</v>
          </cell>
          <cell r="G2030" t="str">
            <v>414/D</v>
          </cell>
          <cell r="H2030" t="str">
            <v>414/VA</v>
          </cell>
          <cell r="I2030" t="str">
            <v>414/VA</v>
          </cell>
        </row>
        <row r="2031">
          <cell r="C2031" t="str">
            <v>415/VA</v>
          </cell>
          <cell r="D2031" t="str">
            <v>421WK2</v>
          </cell>
          <cell r="E2031" t="str">
            <v>414/D</v>
          </cell>
          <cell r="F2031" t="str">
            <v>414THF</v>
          </cell>
          <cell r="G2031" t="str">
            <v>414/VA</v>
          </cell>
          <cell r="H2031" t="str">
            <v>414THF</v>
          </cell>
          <cell r="I2031" t="str">
            <v>414THF</v>
          </cell>
        </row>
        <row r="2032">
          <cell r="C2032" t="str">
            <v>421WK2</v>
          </cell>
          <cell r="D2032" t="str">
            <v>423WK4</v>
          </cell>
          <cell r="E2032" t="str">
            <v>414/VA</v>
          </cell>
          <cell r="F2032" t="str">
            <v>415/VA</v>
          </cell>
          <cell r="G2032" t="str">
            <v>414THF</v>
          </cell>
          <cell r="H2032" t="str">
            <v>415/VA</v>
          </cell>
          <cell r="I2032" t="str">
            <v>415/VA</v>
          </cell>
        </row>
        <row r="2033">
          <cell r="C2033" t="str">
            <v>423WK4</v>
          </cell>
          <cell r="D2033" t="str">
            <v>425/GL</v>
          </cell>
          <cell r="E2033" t="str">
            <v>414THF</v>
          </cell>
          <cell r="F2033" t="str">
            <v>421WK2</v>
          </cell>
          <cell r="G2033" t="str">
            <v>415/VA</v>
          </cell>
          <cell r="H2033" t="str">
            <v>421WK2</v>
          </cell>
          <cell r="I2033" t="str">
            <v>421WK2</v>
          </cell>
        </row>
        <row r="2034">
          <cell r="C2034" t="str">
            <v>425/GL</v>
          </cell>
          <cell r="D2034" t="str">
            <v>427/1</v>
          </cell>
          <cell r="E2034" t="str">
            <v>415/VA</v>
          </cell>
          <cell r="F2034" t="str">
            <v>423WK4</v>
          </cell>
          <cell r="G2034" t="str">
            <v>421WK2</v>
          </cell>
          <cell r="H2034" t="str">
            <v>423WK4</v>
          </cell>
          <cell r="I2034" t="str">
            <v>423WK4</v>
          </cell>
        </row>
        <row r="2035">
          <cell r="C2035" t="str">
            <v>427/1</v>
          </cell>
          <cell r="D2035" t="str">
            <v>427/2</v>
          </cell>
          <cell r="E2035" t="str">
            <v>421WK2</v>
          </cell>
          <cell r="F2035" t="str">
            <v>425/GL</v>
          </cell>
          <cell r="G2035" t="str">
            <v>423WK4</v>
          </cell>
          <cell r="H2035" t="str">
            <v>425/GL</v>
          </cell>
          <cell r="I2035" t="str">
            <v>425/GL</v>
          </cell>
        </row>
        <row r="2036">
          <cell r="C2036" t="str">
            <v>427/2</v>
          </cell>
          <cell r="D2036" t="str">
            <v>427/3</v>
          </cell>
          <cell r="E2036" t="str">
            <v>423WK4</v>
          </cell>
          <cell r="F2036" t="str">
            <v>427/1</v>
          </cell>
          <cell r="G2036" t="str">
            <v>425/GL</v>
          </cell>
          <cell r="H2036" t="str">
            <v>427/1</v>
          </cell>
          <cell r="I2036" t="str">
            <v>427/1</v>
          </cell>
        </row>
        <row r="2037">
          <cell r="C2037" t="str">
            <v>427/3</v>
          </cell>
          <cell r="D2037" t="str">
            <v>427/4</v>
          </cell>
          <cell r="E2037" t="str">
            <v>425/GL</v>
          </cell>
          <cell r="F2037" t="str">
            <v>427/2</v>
          </cell>
          <cell r="G2037" t="str">
            <v>427/1</v>
          </cell>
          <cell r="H2037" t="str">
            <v>427/2</v>
          </cell>
          <cell r="I2037" t="str">
            <v>427/2</v>
          </cell>
        </row>
        <row r="2038">
          <cell r="C2038" t="str">
            <v>427/4</v>
          </cell>
          <cell r="D2038" t="str">
            <v>427/5</v>
          </cell>
          <cell r="E2038" t="str">
            <v>427/1</v>
          </cell>
          <cell r="F2038" t="str">
            <v>427/3</v>
          </cell>
          <cell r="G2038" t="str">
            <v>427/2</v>
          </cell>
          <cell r="H2038" t="str">
            <v>427/3</v>
          </cell>
          <cell r="I2038" t="str">
            <v>427/3</v>
          </cell>
        </row>
        <row r="2039">
          <cell r="C2039" t="str">
            <v>427/5</v>
          </cell>
          <cell r="D2039" t="str">
            <v>427/GL</v>
          </cell>
          <cell r="E2039" t="str">
            <v>427/2</v>
          </cell>
          <cell r="F2039" t="str">
            <v>427/4</v>
          </cell>
          <cell r="G2039" t="str">
            <v>427/3</v>
          </cell>
          <cell r="H2039" t="str">
            <v>427/4</v>
          </cell>
          <cell r="I2039" t="str">
            <v>427/4</v>
          </cell>
        </row>
        <row r="2040">
          <cell r="C2040" t="str">
            <v>427/GL</v>
          </cell>
          <cell r="D2040" t="str">
            <v>431WK2</v>
          </cell>
          <cell r="E2040" t="str">
            <v>427/3</v>
          </cell>
          <cell r="F2040" t="str">
            <v>427/5</v>
          </cell>
          <cell r="G2040" t="str">
            <v>427/4</v>
          </cell>
          <cell r="H2040" t="str">
            <v>427/5</v>
          </cell>
          <cell r="I2040" t="str">
            <v>427/5</v>
          </cell>
        </row>
        <row r="2041">
          <cell r="C2041" t="str">
            <v>431WK2</v>
          </cell>
          <cell r="D2041" t="str">
            <v>440/11</v>
          </cell>
          <cell r="E2041" t="str">
            <v>427/4</v>
          </cell>
          <cell r="F2041" t="str">
            <v>427/GL</v>
          </cell>
          <cell r="G2041" t="str">
            <v>427/5</v>
          </cell>
          <cell r="H2041" t="str">
            <v>427/GL</v>
          </cell>
          <cell r="I2041" t="str">
            <v>427/GL</v>
          </cell>
        </row>
        <row r="2042">
          <cell r="C2042" t="str">
            <v>440/11</v>
          </cell>
          <cell r="D2042" t="str">
            <v>440/21</v>
          </cell>
          <cell r="E2042" t="str">
            <v>427/5</v>
          </cell>
          <cell r="F2042" t="str">
            <v>431WK2</v>
          </cell>
          <cell r="G2042" t="str">
            <v>427/GL</v>
          </cell>
          <cell r="H2042" t="str">
            <v>431WK2</v>
          </cell>
          <cell r="I2042" t="str">
            <v>431WK2</v>
          </cell>
        </row>
        <row r="2043">
          <cell r="C2043" t="str">
            <v>440/21</v>
          </cell>
          <cell r="D2043" t="str">
            <v>445/86</v>
          </cell>
          <cell r="E2043" t="str">
            <v>427/GL</v>
          </cell>
          <cell r="F2043" t="str">
            <v>436-M</v>
          </cell>
          <cell r="G2043" t="str">
            <v>431WK2</v>
          </cell>
          <cell r="H2043" t="str">
            <v>436-M</v>
          </cell>
          <cell r="I2043" t="str">
            <v>436-M</v>
          </cell>
        </row>
        <row r="2044">
          <cell r="C2044" t="str">
            <v>445/86</v>
          </cell>
          <cell r="D2044" t="str">
            <v>446/150</v>
          </cell>
          <cell r="E2044" t="str">
            <v>431WK2</v>
          </cell>
          <cell r="F2044" t="str">
            <v>440/11</v>
          </cell>
          <cell r="G2044" t="str">
            <v>436-M</v>
          </cell>
          <cell r="H2044" t="str">
            <v>440/11</v>
          </cell>
          <cell r="I2044" t="str">
            <v>440/11</v>
          </cell>
        </row>
        <row r="2045">
          <cell r="C2045" t="str">
            <v>446/150</v>
          </cell>
          <cell r="D2045" t="str">
            <v>446/225</v>
          </cell>
          <cell r="E2045" t="str">
            <v>436-M</v>
          </cell>
          <cell r="F2045" t="str">
            <v>440/21</v>
          </cell>
          <cell r="G2045" t="str">
            <v>440/11</v>
          </cell>
          <cell r="H2045" t="str">
            <v>440/21</v>
          </cell>
          <cell r="I2045" t="str">
            <v>440/21</v>
          </cell>
        </row>
        <row r="2046">
          <cell r="C2046" t="str">
            <v>446/225</v>
          </cell>
          <cell r="D2046" t="str">
            <v>446/300</v>
          </cell>
          <cell r="E2046" t="str">
            <v>440/11</v>
          </cell>
          <cell r="F2046" t="str">
            <v>445/86</v>
          </cell>
          <cell r="G2046" t="str">
            <v>440/21</v>
          </cell>
          <cell r="H2046" t="str">
            <v>445/86</v>
          </cell>
          <cell r="I2046" t="str">
            <v>445/86</v>
          </cell>
        </row>
        <row r="2047">
          <cell r="C2047" t="str">
            <v>446/300</v>
          </cell>
          <cell r="D2047" t="str">
            <v>447/150</v>
          </cell>
          <cell r="E2047" t="str">
            <v>440/21</v>
          </cell>
          <cell r="F2047" t="str">
            <v>446/150</v>
          </cell>
          <cell r="G2047" t="str">
            <v>445/86</v>
          </cell>
          <cell r="H2047" t="str">
            <v>446/150</v>
          </cell>
          <cell r="I2047" t="str">
            <v>446/150</v>
          </cell>
        </row>
        <row r="2048">
          <cell r="C2048" t="str">
            <v>447/150</v>
          </cell>
          <cell r="D2048" t="str">
            <v>447/225</v>
          </cell>
          <cell r="E2048" t="str">
            <v>445/86</v>
          </cell>
          <cell r="F2048" t="str">
            <v>446/225</v>
          </cell>
          <cell r="G2048" t="str">
            <v>446/150</v>
          </cell>
          <cell r="H2048" t="str">
            <v>446/225</v>
          </cell>
          <cell r="I2048" t="str">
            <v>446/225</v>
          </cell>
        </row>
        <row r="2049">
          <cell r="C2049" t="str">
            <v>447/225</v>
          </cell>
          <cell r="D2049" t="str">
            <v>452v</v>
          </cell>
          <cell r="E2049" t="str">
            <v>446/150</v>
          </cell>
          <cell r="F2049" t="str">
            <v>446/300</v>
          </cell>
          <cell r="G2049" t="str">
            <v>446/225</v>
          </cell>
          <cell r="H2049" t="str">
            <v>446/300</v>
          </cell>
          <cell r="I2049" t="str">
            <v>446/300</v>
          </cell>
        </row>
        <row r="2050">
          <cell r="C2050" t="str">
            <v>452v</v>
          </cell>
          <cell r="D2050" t="str">
            <v>461AK Silendo</v>
          </cell>
          <cell r="E2050" t="str">
            <v>446/225</v>
          </cell>
          <cell r="F2050" t="str">
            <v>447/150</v>
          </cell>
          <cell r="G2050" t="str">
            <v>446/300</v>
          </cell>
          <cell r="H2050" t="str">
            <v>447/150</v>
          </cell>
          <cell r="I2050" t="str">
            <v>447/150</v>
          </cell>
        </row>
        <row r="2051">
          <cell r="C2051" t="str">
            <v>461AK Silendo</v>
          </cell>
          <cell r="D2051" t="str">
            <v>464 Incendo</v>
          </cell>
          <cell r="E2051" t="str">
            <v>446/300</v>
          </cell>
          <cell r="F2051" t="str">
            <v>447/225</v>
          </cell>
          <cell r="G2051" t="str">
            <v>447/150</v>
          </cell>
          <cell r="H2051" t="str">
            <v>447/225</v>
          </cell>
          <cell r="I2051" t="str">
            <v>447/225</v>
          </cell>
        </row>
        <row r="2052">
          <cell r="C2052" t="str">
            <v>464 Incendo</v>
          </cell>
          <cell r="D2052" t="str">
            <v>465/1</v>
          </cell>
          <cell r="E2052" t="str">
            <v>447/150</v>
          </cell>
          <cell r="F2052" t="str">
            <v>452v</v>
          </cell>
          <cell r="G2052" t="str">
            <v>447/225</v>
          </cell>
          <cell r="H2052" t="str">
            <v>452v</v>
          </cell>
          <cell r="I2052" t="str">
            <v>452v</v>
          </cell>
        </row>
        <row r="2053">
          <cell r="C2053" t="str">
            <v>465/1</v>
          </cell>
          <cell r="D2053" t="str">
            <v>465/2</v>
          </cell>
          <cell r="E2053" t="str">
            <v>447/225</v>
          </cell>
          <cell r="F2053" t="str">
            <v>461AK Silendo</v>
          </cell>
          <cell r="G2053" t="str">
            <v>452v</v>
          </cell>
          <cell r="H2053" t="str">
            <v>461AK Silendo</v>
          </cell>
          <cell r="I2053" t="str">
            <v>461AK Silendo</v>
          </cell>
        </row>
        <row r="2054">
          <cell r="C2054" t="str">
            <v>465/2</v>
          </cell>
          <cell r="D2054" t="str">
            <v>466/1</v>
          </cell>
          <cell r="E2054" t="str">
            <v>452v</v>
          </cell>
          <cell r="F2054" t="str">
            <v>464 Incendo</v>
          </cell>
          <cell r="G2054" t="str">
            <v>461AK Silendo</v>
          </cell>
          <cell r="H2054" t="str">
            <v>464 Incendo</v>
          </cell>
          <cell r="I2054" t="str">
            <v>464 Incendo</v>
          </cell>
        </row>
        <row r="2055">
          <cell r="C2055" t="str">
            <v>466/1</v>
          </cell>
          <cell r="D2055" t="str">
            <v>466/2</v>
          </cell>
          <cell r="E2055" t="str">
            <v>461AK Silendo</v>
          </cell>
          <cell r="F2055" t="str">
            <v>468AK/1</v>
          </cell>
          <cell r="G2055" t="str">
            <v>464 Incendo</v>
          </cell>
          <cell r="H2055" t="str">
            <v>465/1</v>
          </cell>
          <cell r="I2055" t="str">
            <v>465/1</v>
          </cell>
        </row>
        <row r="2056">
          <cell r="C2056" t="str">
            <v>466/2</v>
          </cell>
          <cell r="D2056" t="str">
            <v>468AK/1</v>
          </cell>
          <cell r="E2056" t="str">
            <v>464 Incendo</v>
          </cell>
          <cell r="F2056" t="str">
            <v>468AK/2</v>
          </cell>
          <cell r="G2056" t="str">
            <v>465/1</v>
          </cell>
          <cell r="H2056" t="str">
            <v>465/2</v>
          </cell>
          <cell r="I2056" t="str">
            <v>465/2</v>
          </cell>
        </row>
        <row r="2057">
          <cell r="C2057" t="str">
            <v>468AK/1</v>
          </cell>
          <cell r="D2057" t="str">
            <v>468AK/2</v>
          </cell>
          <cell r="E2057" t="str">
            <v>468AK/1</v>
          </cell>
          <cell r="F2057" t="str">
            <v>469 Invisido</v>
          </cell>
          <cell r="G2057" t="str">
            <v>465/2</v>
          </cell>
          <cell r="H2057" t="str">
            <v>466/1</v>
          </cell>
          <cell r="I2057" t="str">
            <v>466/1</v>
          </cell>
        </row>
        <row r="2058">
          <cell r="C2058" t="str">
            <v>468AK/2</v>
          </cell>
          <cell r="D2058" t="str">
            <v>469 Invisido</v>
          </cell>
          <cell r="E2058" t="str">
            <v>468AK/2</v>
          </cell>
          <cell r="F2058" t="str">
            <v>XD1</v>
          </cell>
          <cell r="G2058" t="str">
            <v>466/1</v>
          </cell>
          <cell r="H2058" t="str">
            <v>466/2</v>
          </cell>
          <cell r="I2058" t="str">
            <v>466/2</v>
          </cell>
        </row>
        <row r="2059">
          <cell r="C2059" t="str">
            <v>469 Invisido</v>
          </cell>
          <cell r="D2059" t="str">
            <v>XD1</v>
          </cell>
          <cell r="E2059" t="str">
            <v>469 Invisido</v>
          </cell>
          <cell r="F2059" t="str">
            <v>XD2</v>
          </cell>
          <cell r="G2059" t="str">
            <v>466/2</v>
          </cell>
          <cell r="H2059" t="str">
            <v>468AK/1</v>
          </cell>
          <cell r="I2059" t="str">
            <v>468AK/1</v>
          </cell>
        </row>
        <row r="2060">
          <cell r="C2060" t="str">
            <v>XD1</v>
          </cell>
          <cell r="D2060" t="str">
            <v>XD2</v>
          </cell>
          <cell r="E2060" t="str">
            <v>XD1</v>
          </cell>
          <cell r="F2060" t="str">
            <v>XD3</v>
          </cell>
          <cell r="G2060" t="str">
            <v>468AK/1</v>
          </cell>
          <cell r="H2060" t="str">
            <v>468AK/2</v>
          </cell>
          <cell r="I2060" t="str">
            <v>468AK/2</v>
          </cell>
        </row>
        <row r="2061">
          <cell r="C2061" t="str">
            <v>XD2</v>
          </cell>
          <cell r="D2061" t="str">
            <v>XD3</v>
          </cell>
          <cell r="E2061" t="str">
            <v>XD2</v>
          </cell>
          <cell r="F2061"/>
          <cell r="G2061" t="str">
            <v>468AK/2</v>
          </cell>
          <cell r="H2061" t="str">
            <v>469 Invisido</v>
          </cell>
          <cell r="I2061" t="str">
            <v>469 Invisido</v>
          </cell>
        </row>
        <row r="2062">
          <cell r="C2062" t="str">
            <v>XD3</v>
          </cell>
          <cell r="D2062"/>
          <cell r="E2062" t="str">
            <v>XD3</v>
          </cell>
          <cell r="F2062"/>
          <cell r="G2062" t="str">
            <v>469 Invisido</v>
          </cell>
          <cell r="H2062" t="str">
            <v>XD1</v>
          </cell>
          <cell r="I2062" t="str">
            <v>XD1</v>
          </cell>
        </row>
        <row r="2063">
          <cell r="C2063"/>
          <cell r="D2063"/>
          <cell r="E2063"/>
          <cell r="F2063"/>
          <cell r="G2063" t="str">
            <v>XD1</v>
          </cell>
          <cell r="H2063" t="str">
            <v>XD2</v>
          </cell>
          <cell r="I2063" t="str">
            <v>XD2</v>
          </cell>
        </row>
        <row r="2064">
          <cell r="C2064"/>
          <cell r="D2064"/>
          <cell r="E2064"/>
          <cell r="F2064"/>
          <cell r="G2064" t="str">
            <v>XD2</v>
          </cell>
          <cell r="H2064" t="str">
            <v>XD3</v>
          </cell>
          <cell r="I2064" t="str">
            <v>XD3</v>
          </cell>
        </row>
        <row r="2065">
          <cell r="C2065"/>
          <cell r="D2065"/>
          <cell r="E2065"/>
          <cell r="F2065"/>
          <cell r="G2065" t="str">
            <v>XD3</v>
          </cell>
          <cell r="H2065"/>
          <cell r="I2065"/>
        </row>
        <row r="2066">
          <cell r="C2066"/>
          <cell r="D2066"/>
          <cell r="E2066"/>
          <cell r="F2066"/>
          <cell r="G2066"/>
          <cell r="H2066"/>
          <cell r="I2066"/>
        </row>
        <row r="2067">
          <cell r="C2067"/>
          <cell r="D2067"/>
          <cell r="E2067"/>
          <cell r="F2067"/>
          <cell r="G2067"/>
          <cell r="H2067"/>
          <cell r="I2067"/>
        </row>
        <row r="2068">
          <cell r="C2068"/>
          <cell r="D2068"/>
          <cell r="E2068"/>
          <cell r="F2068"/>
          <cell r="G2068"/>
          <cell r="H2068"/>
          <cell r="I2068"/>
        </row>
        <row r="2069">
          <cell r="C2069"/>
          <cell r="D2069"/>
          <cell r="E2069"/>
          <cell r="F2069"/>
          <cell r="G2069"/>
          <cell r="H2069"/>
          <cell r="I2069"/>
        </row>
        <row r="2070">
          <cell r="C2070"/>
          <cell r="D2070"/>
          <cell r="E2070"/>
          <cell r="F2070"/>
          <cell r="G2070"/>
          <cell r="H2070"/>
          <cell r="I2070"/>
        </row>
        <row r="2071">
          <cell r="C2071"/>
          <cell r="D2071"/>
          <cell r="E2071"/>
          <cell r="F2071"/>
          <cell r="G2071"/>
          <cell r="H2071"/>
          <cell r="I2071"/>
        </row>
        <row r="2072">
          <cell r="C2072"/>
          <cell r="D2072"/>
          <cell r="E2072"/>
          <cell r="F2072"/>
          <cell r="G2072"/>
          <cell r="H2072"/>
          <cell r="I2072"/>
        </row>
        <row r="2073">
          <cell r="C2073"/>
          <cell r="D2073"/>
          <cell r="E2073"/>
          <cell r="F2073"/>
          <cell r="G2073"/>
          <cell r="H2073"/>
          <cell r="I2073"/>
        </row>
        <row r="2074">
          <cell r="C2074"/>
          <cell r="D2074"/>
          <cell r="E2074"/>
          <cell r="F2074"/>
          <cell r="G2074"/>
          <cell r="H2074"/>
          <cell r="I2074"/>
        </row>
        <row r="2075">
          <cell r="C2075"/>
          <cell r="D2075"/>
          <cell r="E2075"/>
          <cell r="F2075"/>
          <cell r="G2075"/>
          <cell r="H2075"/>
          <cell r="I2075"/>
        </row>
        <row r="2076">
          <cell r="C2076"/>
          <cell r="D2076"/>
          <cell r="E2076"/>
          <cell r="F2076"/>
          <cell r="G2076"/>
          <cell r="H2076"/>
          <cell r="I2076"/>
        </row>
        <row r="2077">
          <cell r="C2077"/>
          <cell r="D2077"/>
          <cell r="E2077"/>
          <cell r="F2077"/>
          <cell r="G2077"/>
          <cell r="H2077"/>
          <cell r="I2077"/>
        </row>
        <row r="2078">
          <cell r="C2078"/>
          <cell r="D2078"/>
          <cell r="E2078"/>
          <cell r="F2078"/>
          <cell r="G2078"/>
          <cell r="H2078"/>
          <cell r="I2078"/>
        </row>
        <row r="2079">
          <cell r="C2079"/>
          <cell r="D2079"/>
          <cell r="E2079"/>
          <cell r="F2079"/>
          <cell r="G2079"/>
          <cell r="H2079"/>
          <cell r="I2079"/>
        </row>
        <row r="2080">
          <cell r="C2080"/>
          <cell r="D2080"/>
          <cell r="E2080"/>
          <cell r="F2080"/>
          <cell r="G2080"/>
          <cell r="H2080"/>
          <cell r="I2080"/>
        </row>
        <row r="2081">
          <cell r="C2081"/>
          <cell r="D2081"/>
          <cell r="E2081"/>
          <cell r="F2081"/>
          <cell r="G2081"/>
          <cell r="H2081"/>
          <cell r="I2081"/>
        </row>
        <row r="2082">
          <cell r="C2082"/>
          <cell r="D2082"/>
          <cell r="E2082"/>
          <cell r="F2082"/>
          <cell r="G2082"/>
          <cell r="H2082"/>
          <cell r="I2082"/>
        </row>
        <row r="2083">
          <cell r="C2083"/>
          <cell r="D2083"/>
          <cell r="E2083"/>
          <cell r="F2083"/>
          <cell r="G2083"/>
          <cell r="H2083"/>
          <cell r="I2083"/>
        </row>
        <row r="2084">
          <cell r="C2084"/>
          <cell r="D2084"/>
          <cell r="E2084"/>
          <cell r="F2084"/>
          <cell r="G2084"/>
          <cell r="H2084"/>
          <cell r="I2084"/>
        </row>
        <row r="2085">
          <cell r="C2085"/>
          <cell r="D2085"/>
          <cell r="E2085"/>
          <cell r="F2085"/>
          <cell r="G2085"/>
          <cell r="H2085"/>
          <cell r="I2085"/>
        </row>
        <row r="2086">
          <cell r="C2086"/>
          <cell r="D2086"/>
          <cell r="E2086"/>
          <cell r="F2086"/>
          <cell r="G2086"/>
          <cell r="H2086"/>
          <cell r="I2086"/>
        </row>
        <row r="2087">
          <cell r="C2087"/>
          <cell r="D2087"/>
          <cell r="E2087"/>
          <cell r="F2087"/>
          <cell r="G2087"/>
          <cell r="H2087"/>
          <cell r="I2087"/>
        </row>
        <row r="2088">
          <cell r="C2088"/>
          <cell r="D2088"/>
          <cell r="E2088"/>
          <cell r="F2088"/>
          <cell r="G2088"/>
          <cell r="H2088"/>
          <cell r="I2088"/>
        </row>
        <row r="2089">
          <cell r="C2089"/>
          <cell r="D2089"/>
          <cell r="E2089"/>
          <cell r="F2089"/>
          <cell r="G2089"/>
          <cell r="H2089"/>
          <cell r="I2089"/>
        </row>
        <row r="2090">
          <cell r="C2090"/>
          <cell r="D2090"/>
          <cell r="E2090"/>
          <cell r="F2090"/>
          <cell r="G2090"/>
          <cell r="H2090"/>
          <cell r="I2090"/>
        </row>
        <row r="2091">
          <cell r="C2091"/>
          <cell r="D2091"/>
          <cell r="E2091"/>
          <cell r="F2091"/>
          <cell r="G2091"/>
          <cell r="H2091"/>
          <cell r="I2091"/>
        </row>
        <row r="2092">
          <cell r="C2092"/>
          <cell r="D2092"/>
          <cell r="E2092"/>
          <cell r="F2092"/>
          <cell r="G2092"/>
          <cell r="H2092"/>
          <cell r="I2092"/>
        </row>
        <row r="2093">
          <cell r="C2093"/>
          <cell r="D2093"/>
          <cell r="E2093"/>
          <cell r="F2093"/>
          <cell r="G2093"/>
          <cell r="H2093"/>
          <cell r="I2093"/>
        </row>
      </sheetData>
      <sheetData sheetId="2">
        <row r="14">
          <cell r="D14">
            <v>0</v>
          </cell>
        </row>
        <row r="15">
          <cell r="D15">
            <v>0</v>
          </cell>
        </row>
        <row r="17">
          <cell r="D17">
            <v>0</v>
          </cell>
        </row>
        <row r="29">
          <cell r="B29">
            <v>1</v>
          </cell>
          <cell r="C29">
            <v>381</v>
          </cell>
          <cell r="D29">
            <v>0</v>
          </cell>
          <cell r="E29" t="str">
            <v>-</v>
          </cell>
          <cell r="F29">
            <v>0</v>
          </cell>
          <cell r="G29">
            <v>80</v>
          </cell>
          <cell r="H29">
            <v>80</v>
          </cell>
          <cell r="I29" t="str">
            <v>-</v>
          </cell>
          <cell r="J29" t="str">
            <v>-</v>
          </cell>
          <cell r="K29" t="str">
            <v>-</v>
          </cell>
          <cell r="L29" t="str">
            <v>-</v>
          </cell>
          <cell r="M29">
            <v>0</v>
          </cell>
          <cell r="N29">
            <v>0</v>
          </cell>
          <cell r="O29">
            <v>0</v>
          </cell>
          <cell r="P29">
            <v>0</v>
          </cell>
          <cell r="Q29" t="str">
            <v>-</v>
          </cell>
          <cell r="R29" t="str">
            <v>-</v>
          </cell>
          <cell r="S29" t="str">
            <v>-</v>
          </cell>
          <cell r="T29" t="str">
            <v>-</v>
          </cell>
          <cell r="U29" t="str">
            <v>-</v>
          </cell>
          <cell r="V29" t="str">
            <v>-</v>
          </cell>
        </row>
        <row r="30">
          <cell r="B30">
            <v>2</v>
          </cell>
          <cell r="C30">
            <v>382</v>
          </cell>
          <cell r="D30">
            <v>0</v>
          </cell>
          <cell r="E30" t="str">
            <v>-</v>
          </cell>
          <cell r="F30">
            <v>0</v>
          </cell>
          <cell r="G30">
            <v>80</v>
          </cell>
          <cell r="H30">
            <v>80</v>
          </cell>
          <cell r="I30" t="str">
            <v>-</v>
          </cell>
          <cell r="J30" t="str">
            <v>-</v>
          </cell>
          <cell r="K30" t="str">
            <v>-</v>
          </cell>
          <cell r="L30" t="str">
            <v>-</v>
          </cell>
          <cell r="M30">
            <v>0</v>
          </cell>
          <cell r="N30">
            <v>0</v>
          </cell>
          <cell r="O30">
            <v>0</v>
          </cell>
          <cell r="P30">
            <v>0</v>
          </cell>
          <cell r="Q30" t="str">
            <v>-</v>
          </cell>
          <cell r="R30" t="str">
            <v>-</v>
          </cell>
          <cell r="S30" t="str">
            <v>-</v>
          </cell>
          <cell r="T30" t="str">
            <v>-</v>
          </cell>
          <cell r="U30" t="str">
            <v>-</v>
          </cell>
          <cell r="V30" t="str">
            <v>-</v>
          </cell>
        </row>
        <row r="31">
          <cell r="B31">
            <v>3</v>
          </cell>
          <cell r="C31">
            <v>394</v>
          </cell>
          <cell r="D31">
            <v>0</v>
          </cell>
          <cell r="E31" t="str">
            <v>-</v>
          </cell>
          <cell r="F31">
            <v>0</v>
          </cell>
          <cell r="G31">
            <v>59</v>
          </cell>
          <cell r="H31">
            <v>59</v>
          </cell>
          <cell r="I31" t="str">
            <v>-</v>
          </cell>
          <cell r="J31" t="str">
            <v>-</v>
          </cell>
          <cell r="K31" t="str">
            <v>-</v>
          </cell>
          <cell r="L31" t="str">
            <v>-</v>
          </cell>
          <cell r="M31">
            <v>0</v>
          </cell>
          <cell r="N31">
            <v>0</v>
          </cell>
          <cell r="O31">
            <v>0</v>
          </cell>
          <cell r="P31">
            <v>0</v>
          </cell>
          <cell r="Q31" t="str">
            <v>-</v>
          </cell>
          <cell r="R31" t="str">
            <v>-</v>
          </cell>
          <cell r="S31" t="str">
            <v>-</v>
          </cell>
          <cell r="T31" t="str">
            <v>-</v>
          </cell>
          <cell r="U31" t="str">
            <v>-</v>
          </cell>
          <cell r="V31" t="str">
            <v>-</v>
          </cell>
        </row>
        <row r="32">
          <cell r="B32">
            <v>4</v>
          </cell>
          <cell r="C32">
            <v>411</v>
          </cell>
          <cell r="D32">
            <v>0</v>
          </cell>
          <cell r="E32">
            <v>0</v>
          </cell>
          <cell r="F32">
            <v>0</v>
          </cell>
          <cell r="G32">
            <v>59</v>
          </cell>
          <cell r="H32">
            <v>45</v>
          </cell>
          <cell r="I32">
            <v>25.767218944059366</v>
          </cell>
          <cell r="J32">
            <v>25.767218944059366</v>
          </cell>
          <cell r="K32">
            <v>0.19700000000000001</v>
          </cell>
          <cell r="L32">
            <v>0.19700000000000001</v>
          </cell>
          <cell r="M32">
            <v>0</v>
          </cell>
          <cell r="N32">
            <v>0</v>
          </cell>
          <cell r="O32">
            <v>0</v>
          </cell>
          <cell r="P32">
            <v>0</v>
          </cell>
          <cell r="Q32" t="str">
            <v>/</v>
          </cell>
          <cell r="R32" t="str">
            <v>/</v>
          </cell>
          <cell r="S32" t="str">
            <v>/</v>
          </cell>
          <cell r="T32" t="str">
            <v>/</v>
          </cell>
          <cell r="U32">
            <v>0</v>
          </cell>
          <cell r="V32">
            <v>0</v>
          </cell>
        </row>
        <row r="33">
          <cell r="B33">
            <v>5</v>
          </cell>
          <cell r="C33">
            <v>412</v>
          </cell>
          <cell r="D33">
            <v>0</v>
          </cell>
          <cell r="E33">
            <v>0</v>
          </cell>
          <cell r="F33">
            <v>0</v>
          </cell>
          <cell r="G33">
            <v>93</v>
          </cell>
          <cell r="H33">
            <v>39</v>
          </cell>
          <cell r="I33">
            <v>33.802055164954034</v>
          </cell>
          <cell r="J33">
            <v>33.802055164954034</v>
          </cell>
          <cell r="K33">
            <v>0.17199999999999999</v>
          </cell>
          <cell r="L33">
            <v>0.17199999999999999</v>
          </cell>
          <cell r="M33">
            <v>0</v>
          </cell>
          <cell r="N33">
            <v>0</v>
          </cell>
          <cell r="O33">
            <v>0</v>
          </cell>
          <cell r="P33">
            <v>0</v>
          </cell>
          <cell r="Q33" t="str">
            <v>/</v>
          </cell>
          <cell r="R33" t="str">
            <v>/</v>
          </cell>
          <cell r="S33" t="str">
            <v>/</v>
          </cell>
          <cell r="T33" t="str">
            <v>/</v>
          </cell>
          <cell r="U33">
            <v>0</v>
          </cell>
          <cell r="V33">
            <v>0</v>
          </cell>
        </row>
        <row r="34">
          <cell r="B34">
            <v>6</v>
          </cell>
          <cell r="C34">
            <v>414</v>
          </cell>
          <cell r="D34">
            <v>0</v>
          </cell>
          <cell r="E34">
            <v>0</v>
          </cell>
          <cell r="F34">
            <v>0</v>
          </cell>
          <cell r="G34">
            <v>59</v>
          </cell>
          <cell r="H34">
            <v>45</v>
          </cell>
          <cell r="I34">
            <v>23.564897728343862</v>
          </cell>
          <cell r="J34">
            <v>25.767218944059366</v>
          </cell>
          <cell r="K34">
            <v>0.20599999999999999</v>
          </cell>
          <cell r="L34">
            <v>0.19700000000000001</v>
          </cell>
          <cell r="M34">
            <v>0</v>
          </cell>
          <cell r="N34">
            <v>0</v>
          </cell>
          <cell r="O34">
            <v>0</v>
          </cell>
          <cell r="P34">
            <v>0</v>
          </cell>
          <cell r="Q34" t="str">
            <v>/</v>
          </cell>
          <cell r="R34" t="str">
            <v>/</v>
          </cell>
          <cell r="S34" t="str">
            <v>/</v>
          </cell>
          <cell r="T34" t="str">
            <v>/</v>
          </cell>
          <cell r="U34">
            <v>0</v>
          </cell>
          <cell r="V34">
            <v>0</v>
          </cell>
        </row>
        <row r="35">
          <cell r="B35">
            <v>7</v>
          </cell>
          <cell r="C35">
            <v>415</v>
          </cell>
          <cell r="D35">
            <v>0</v>
          </cell>
          <cell r="E35">
            <v>0</v>
          </cell>
          <cell r="F35">
            <v>0</v>
          </cell>
          <cell r="G35">
            <v>93</v>
          </cell>
          <cell r="H35">
            <v>39</v>
          </cell>
          <cell r="I35">
            <v>33.802055164954034</v>
          </cell>
          <cell r="J35">
            <v>33.802055164954034</v>
          </cell>
          <cell r="K35">
            <v>0.17199999999999999</v>
          </cell>
          <cell r="L35">
            <v>0.17199999999999999</v>
          </cell>
          <cell r="M35">
            <v>0</v>
          </cell>
          <cell r="N35">
            <v>0</v>
          </cell>
          <cell r="O35">
            <v>0</v>
          </cell>
          <cell r="P35">
            <v>0</v>
          </cell>
          <cell r="Q35" t="str">
            <v>/</v>
          </cell>
          <cell r="R35" t="str">
            <v>/</v>
          </cell>
          <cell r="S35" t="str">
            <v>/</v>
          </cell>
          <cell r="T35" t="str">
            <v>/</v>
          </cell>
          <cell r="U35">
            <v>0</v>
          </cell>
          <cell r="V35">
            <v>0</v>
          </cell>
        </row>
        <row r="36">
          <cell r="B36">
            <v>8</v>
          </cell>
          <cell r="C36">
            <v>421</v>
          </cell>
          <cell r="D36">
            <v>0</v>
          </cell>
          <cell r="E36">
            <v>0</v>
          </cell>
          <cell r="F36">
            <v>0</v>
          </cell>
          <cell r="G36">
            <v>70</v>
          </cell>
          <cell r="H36">
            <v>49</v>
          </cell>
          <cell r="I36">
            <v>12.574820180071427</v>
          </cell>
          <cell r="J36">
            <v>8.9106705279572278</v>
          </cell>
          <cell r="K36">
            <v>0.28199999999999997</v>
          </cell>
          <cell r="L36">
            <v>0.33500000000000002</v>
          </cell>
          <cell r="M36">
            <v>0</v>
          </cell>
          <cell r="N36">
            <v>0</v>
          </cell>
          <cell r="O36">
            <v>0</v>
          </cell>
          <cell r="P36">
            <v>0</v>
          </cell>
          <cell r="Q36" t="str">
            <v>/</v>
          </cell>
          <cell r="R36" t="str">
            <v>/</v>
          </cell>
          <cell r="S36" t="str">
            <v>/</v>
          </cell>
          <cell r="T36" t="str">
            <v>/</v>
          </cell>
          <cell r="U36">
            <v>0</v>
          </cell>
          <cell r="V36">
            <v>0</v>
          </cell>
        </row>
        <row r="37">
          <cell r="B37">
            <v>9</v>
          </cell>
          <cell r="C37">
            <v>422</v>
          </cell>
          <cell r="D37">
            <v>0</v>
          </cell>
          <cell r="E37">
            <v>0</v>
          </cell>
          <cell r="F37">
            <v>0</v>
          </cell>
          <cell r="G37">
            <v>59</v>
          </cell>
          <cell r="H37">
            <v>43</v>
          </cell>
          <cell r="I37">
            <v>61.03515625</v>
          </cell>
          <cell r="J37">
            <v>61.03515625</v>
          </cell>
          <cell r="K37">
            <v>0.128</v>
          </cell>
          <cell r="L37">
            <v>0.128</v>
          </cell>
          <cell r="M37">
            <v>0</v>
          </cell>
          <cell r="N37">
            <v>0</v>
          </cell>
          <cell r="O37">
            <v>0</v>
          </cell>
          <cell r="P37">
            <v>0</v>
          </cell>
          <cell r="Q37" t="str">
            <v>/</v>
          </cell>
          <cell r="R37" t="str">
            <v>/</v>
          </cell>
          <cell r="S37" t="str">
            <v>/</v>
          </cell>
          <cell r="T37" t="str">
            <v>/</v>
          </cell>
          <cell r="U37">
            <v>0</v>
          </cell>
          <cell r="V37">
            <v>0</v>
          </cell>
        </row>
        <row r="38">
          <cell r="B38">
            <v>10</v>
          </cell>
          <cell r="C38">
            <v>424</v>
          </cell>
          <cell r="D38">
            <v>0</v>
          </cell>
          <cell r="E38">
            <v>0</v>
          </cell>
          <cell r="F38">
            <v>0</v>
          </cell>
          <cell r="G38">
            <v>70</v>
          </cell>
          <cell r="H38">
            <v>49</v>
          </cell>
          <cell r="I38">
            <v>12.574820180071427</v>
          </cell>
          <cell r="J38">
            <v>8.9106705279572278</v>
          </cell>
          <cell r="K38">
            <v>0.28199999999999997</v>
          </cell>
          <cell r="L38">
            <v>0.33500000000000002</v>
          </cell>
          <cell r="M38">
            <v>0</v>
          </cell>
          <cell r="N38">
            <v>0</v>
          </cell>
          <cell r="O38">
            <v>0</v>
          </cell>
          <cell r="P38">
            <v>0</v>
          </cell>
          <cell r="Q38" t="str">
            <v>/</v>
          </cell>
          <cell r="R38" t="str">
            <v>/</v>
          </cell>
          <cell r="S38" t="str">
            <v>/</v>
          </cell>
          <cell r="T38" t="str">
            <v>/</v>
          </cell>
          <cell r="U38">
            <v>0</v>
          </cell>
          <cell r="V38">
            <v>0</v>
          </cell>
        </row>
        <row r="39">
          <cell r="B39">
            <v>11</v>
          </cell>
          <cell r="C39">
            <v>425</v>
          </cell>
          <cell r="D39">
            <v>0</v>
          </cell>
          <cell r="E39">
            <v>0</v>
          </cell>
          <cell r="F39">
            <v>0</v>
          </cell>
          <cell r="G39">
            <v>86</v>
          </cell>
          <cell r="H39">
            <v>55</v>
          </cell>
          <cell r="I39">
            <v>11.413440467494523</v>
          </cell>
          <cell r="J39">
            <v>11.648359328588569</v>
          </cell>
          <cell r="K39">
            <v>0.29599999999999999</v>
          </cell>
          <cell r="L39">
            <v>0.29299999999999998</v>
          </cell>
          <cell r="M39">
            <v>0</v>
          </cell>
          <cell r="N39">
            <v>0</v>
          </cell>
          <cell r="O39">
            <v>0</v>
          </cell>
          <cell r="P39">
            <v>0</v>
          </cell>
          <cell r="Q39" t="str">
            <v>/</v>
          </cell>
          <cell r="R39" t="str">
            <v>/</v>
          </cell>
          <cell r="S39" t="str">
            <v>/</v>
          </cell>
          <cell r="T39" t="str">
            <v>/</v>
          </cell>
          <cell r="U39">
            <v>0</v>
          </cell>
          <cell r="V39">
            <v>0</v>
          </cell>
        </row>
        <row r="40">
          <cell r="B40">
            <v>12</v>
          </cell>
          <cell r="C40">
            <v>428</v>
          </cell>
          <cell r="D40">
            <v>0</v>
          </cell>
          <cell r="E40">
            <v>0</v>
          </cell>
          <cell r="F40">
            <v>0</v>
          </cell>
          <cell r="G40">
            <v>59</v>
          </cell>
          <cell r="H40">
            <v>43</v>
          </cell>
          <cell r="I40">
            <v>61.03515625</v>
          </cell>
          <cell r="J40">
            <v>61.03515625</v>
          </cell>
          <cell r="K40">
            <v>0.128</v>
          </cell>
          <cell r="L40">
            <v>0.128</v>
          </cell>
          <cell r="M40">
            <v>0</v>
          </cell>
          <cell r="N40">
            <v>0</v>
          </cell>
          <cell r="O40">
            <v>0</v>
          </cell>
          <cell r="P40">
            <v>0</v>
          </cell>
          <cell r="Q40" t="str">
            <v>/</v>
          </cell>
          <cell r="R40" t="str">
            <v>/</v>
          </cell>
          <cell r="S40" t="str">
            <v>/</v>
          </cell>
          <cell r="T40" t="str">
            <v>/</v>
          </cell>
          <cell r="U40">
            <v>0</v>
          </cell>
          <cell r="V40">
            <v>0</v>
          </cell>
        </row>
        <row r="41">
          <cell r="B41">
            <v>13</v>
          </cell>
          <cell r="C41">
            <v>431</v>
          </cell>
          <cell r="D41">
            <v>0</v>
          </cell>
          <cell r="E41">
            <v>0</v>
          </cell>
          <cell r="F41">
            <v>0</v>
          </cell>
          <cell r="G41">
            <v>59</v>
          </cell>
          <cell r="H41">
            <v>45</v>
          </cell>
          <cell r="I41">
            <v>25.767218944059366</v>
          </cell>
          <cell r="J41">
            <v>25.767218944059366</v>
          </cell>
          <cell r="K41">
            <v>0.19700000000000001</v>
          </cell>
          <cell r="L41">
            <v>0.19700000000000001</v>
          </cell>
          <cell r="M41">
            <v>0</v>
          </cell>
          <cell r="N41">
            <v>0</v>
          </cell>
          <cell r="O41">
            <v>0</v>
          </cell>
          <cell r="P41">
            <v>0</v>
          </cell>
          <cell r="Q41" t="str">
            <v>/</v>
          </cell>
          <cell r="R41" t="str">
            <v>/</v>
          </cell>
          <cell r="S41" t="str">
            <v>/</v>
          </cell>
          <cell r="T41" t="str">
            <v>/</v>
          </cell>
          <cell r="U41">
            <v>0</v>
          </cell>
          <cell r="V41">
            <v>0</v>
          </cell>
        </row>
        <row r="42">
          <cell r="B42">
            <v>14</v>
          </cell>
          <cell r="C42">
            <v>432</v>
          </cell>
          <cell r="D42">
            <v>0</v>
          </cell>
          <cell r="E42">
            <v>0</v>
          </cell>
          <cell r="F42">
            <v>0</v>
          </cell>
          <cell r="G42">
            <v>59</v>
          </cell>
          <cell r="H42">
            <v>45</v>
          </cell>
          <cell r="I42">
            <v>25.767218944059366</v>
          </cell>
          <cell r="J42">
            <v>25.767218944059366</v>
          </cell>
          <cell r="K42">
            <v>0.19700000000000001</v>
          </cell>
          <cell r="L42">
            <v>0.19700000000000001</v>
          </cell>
          <cell r="M42">
            <v>0</v>
          </cell>
          <cell r="N42">
            <v>0</v>
          </cell>
          <cell r="O42">
            <v>0</v>
          </cell>
          <cell r="P42">
            <v>0</v>
          </cell>
          <cell r="Q42" t="str">
            <v>/</v>
          </cell>
          <cell r="R42" t="str">
            <v>/</v>
          </cell>
          <cell r="S42" t="str">
            <v>/</v>
          </cell>
          <cell r="T42" t="str">
            <v>/</v>
          </cell>
          <cell r="U42">
            <v>0</v>
          </cell>
          <cell r="V42">
            <v>0</v>
          </cell>
        </row>
        <row r="43">
          <cell r="B43">
            <v>15</v>
          </cell>
          <cell r="C43">
            <v>433</v>
          </cell>
          <cell r="D43">
            <v>0</v>
          </cell>
          <cell r="E43" t="str">
            <v>-</v>
          </cell>
          <cell r="F43">
            <v>0</v>
          </cell>
          <cell r="G43" t="str">
            <v>-</v>
          </cell>
          <cell r="H43" t="str">
            <v>-</v>
          </cell>
          <cell r="I43" t="str">
            <v>-</v>
          </cell>
          <cell r="J43" t="str">
            <v>-</v>
          </cell>
          <cell r="K43" t="str">
            <v>-</v>
          </cell>
          <cell r="L43" t="str">
            <v>-</v>
          </cell>
          <cell r="M43">
            <v>0</v>
          </cell>
          <cell r="N43">
            <v>0</v>
          </cell>
          <cell r="O43">
            <v>0</v>
          </cell>
          <cell r="P43">
            <v>0</v>
          </cell>
          <cell r="Q43" t="str">
            <v>-</v>
          </cell>
          <cell r="R43" t="str">
            <v>-</v>
          </cell>
          <cell r="S43" t="str">
            <v>-</v>
          </cell>
          <cell r="T43" t="str">
            <v>-</v>
          </cell>
          <cell r="U43" t="str">
            <v>-</v>
          </cell>
          <cell r="V43" t="str">
            <v>-</v>
          </cell>
        </row>
        <row r="44">
          <cell r="B44">
            <v>16</v>
          </cell>
          <cell r="C44">
            <v>435</v>
          </cell>
          <cell r="D44">
            <v>0</v>
          </cell>
          <cell r="E44" t="str">
            <v>-</v>
          </cell>
          <cell r="F44">
            <v>0</v>
          </cell>
          <cell r="G44" t="str">
            <v>-</v>
          </cell>
          <cell r="H44" t="str">
            <v>-</v>
          </cell>
          <cell r="I44" t="str">
            <v>-</v>
          </cell>
          <cell r="J44" t="str">
            <v>-</v>
          </cell>
          <cell r="K44" t="str">
            <v>-</v>
          </cell>
          <cell r="L44" t="str">
            <v>-</v>
          </cell>
          <cell r="M44">
            <v>0</v>
          </cell>
          <cell r="N44">
            <v>0</v>
          </cell>
          <cell r="O44">
            <v>0</v>
          </cell>
          <cell r="P44">
            <v>0</v>
          </cell>
          <cell r="Q44" t="str">
            <v>-</v>
          </cell>
          <cell r="R44" t="str">
            <v>-</v>
          </cell>
          <cell r="S44" t="str">
            <v>-</v>
          </cell>
          <cell r="T44" t="str">
            <v>-</v>
          </cell>
          <cell r="U44" t="str">
            <v>-</v>
          </cell>
          <cell r="V44" t="str">
            <v>-</v>
          </cell>
        </row>
        <row r="45">
          <cell r="B45">
            <v>17</v>
          </cell>
          <cell r="C45">
            <v>436</v>
          </cell>
          <cell r="D45">
            <v>0</v>
          </cell>
          <cell r="E45" t="str">
            <v>-</v>
          </cell>
          <cell r="F45">
            <v>0</v>
          </cell>
          <cell r="G45" t="str">
            <v>-</v>
          </cell>
          <cell r="H45" t="str">
            <v>-</v>
          </cell>
          <cell r="I45" t="str">
            <v>-</v>
          </cell>
          <cell r="J45" t="str">
            <v>-</v>
          </cell>
          <cell r="K45" t="str">
            <v>-</v>
          </cell>
          <cell r="L45" t="str">
            <v>-</v>
          </cell>
          <cell r="M45">
            <v>0</v>
          </cell>
          <cell r="N45">
            <v>0</v>
          </cell>
          <cell r="O45">
            <v>0</v>
          </cell>
          <cell r="P45">
            <v>0</v>
          </cell>
          <cell r="Q45" t="str">
            <v>-</v>
          </cell>
          <cell r="R45" t="str">
            <v>-</v>
          </cell>
          <cell r="S45" t="str">
            <v>-</v>
          </cell>
          <cell r="T45" t="str">
            <v>-</v>
          </cell>
          <cell r="U45" t="str">
            <v>-</v>
          </cell>
          <cell r="V45" t="str">
            <v>-</v>
          </cell>
        </row>
        <row r="46">
          <cell r="B46">
            <v>18</v>
          </cell>
          <cell r="C46">
            <v>437</v>
          </cell>
          <cell r="D46">
            <v>0</v>
          </cell>
          <cell r="E46" t="str">
            <v>-</v>
          </cell>
          <cell r="F46">
            <v>0</v>
          </cell>
          <cell r="G46" t="str">
            <v>-</v>
          </cell>
          <cell r="H46" t="str">
            <v>-</v>
          </cell>
          <cell r="I46" t="str">
            <v>-</v>
          </cell>
          <cell r="J46" t="str">
            <v>-</v>
          </cell>
          <cell r="K46" t="str">
            <v>-</v>
          </cell>
          <cell r="L46" t="str">
            <v>-</v>
          </cell>
          <cell r="M46">
            <v>0</v>
          </cell>
          <cell r="N46">
            <v>0</v>
          </cell>
          <cell r="O46">
            <v>0</v>
          </cell>
          <cell r="P46">
            <v>0</v>
          </cell>
          <cell r="Q46" t="str">
            <v>-</v>
          </cell>
          <cell r="R46" t="str">
            <v>-</v>
          </cell>
          <cell r="S46" t="str">
            <v>-</v>
          </cell>
          <cell r="T46" t="str">
            <v>-</v>
          </cell>
          <cell r="U46" t="str">
            <v>-</v>
          </cell>
          <cell r="V46" t="str">
            <v>-</v>
          </cell>
        </row>
        <row r="47">
          <cell r="B47">
            <v>19</v>
          </cell>
          <cell r="C47">
            <v>439</v>
          </cell>
          <cell r="D47">
            <v>0</v>
          </cell>
          <cell r="E47" t="str">
            <v>-</v>
          </cell>
          <cell r="F47">
            <v>0</v>
          </cell>
          <cell r="G47" t="str">
            <v>-</v>
          </cell>
          <cell r="H47" t="str">
            <v>-</v>
          </cell>
          <cell r="I47" t="str">
            <v>-</v>
          </cell>
          <cell r="J47" t="str">
            <v>-</v>
          </cell>
          <cell r="K47" t="str">
            <v>-</v>
          </cell>
          <cell r="L47" t="str">
            <v>-</v>
          </cell>
          <cell r="M47">
            <v>0</v>
          </cell>
          <cell r="N47">
            <v>0</v>
          </cell>
          <cell r="O47">
            <v>0</v>
          </cell>
          <cell r="P47">
            <v>0</v>
          </cell>
          <cell r="Q47" t="str">
            <v>-</v>
          </cell>
          <cell r="R47" t="str">
            <v>-</v>
          </cell>
          <cell r="S47" t="str">
            <v>-</v>
          </cell>
          <cell r="T47" t="str">
            <v>-</v>
          </cell>
          <cell r="U47" t="str">
            <v>-</v>
          </cell>
          <cell r="V47" t="str">
            <v>-</v>
          </cell>
        </row>
        <row r="48">
          <cell r="B48">
            <v>20</v>
          </cell>
          <cell r="C48">
            <v>441</v>
          </cell>
          <cell r="D48">
            <v>0</v>
          </cell>
          <cell r="E48" t="str">
            <v>-</v>
          </cell>
          <cell r="F48">
            <v>0</v>
          </cell>
          <cell r="G48" t="str">
            <v>-</v>
          </cell>
          <cell r="H48" t="str">
            <v>-</v>
          </cell>
          <cell r="I48" t="str">
            <v>-</v>
          </cell>
          <cell r="J48" t="str">
            <v>-</v>
          </cell>
          <cell r="K48" t="str">
            <v>-</v>
          </cell>
          <cell r="L48" t="str">
            <v>-</v>
          </cell>
          <cell r="M48">
            <v>0</v>
          </cell>
          <cell r="N48">
            <v>0</v>
          </cell>
          <cell r="O48">
            <v>0</v>
          </cell>
          <cell r="P48">
            <v>0</v>
          </cell>
          <cell r="Q48" t="str">
            <v>-</v>
          </cell>
          <cell r="R48" t="str">
            <v>-</v>
          </cell>
          <cell r="S48" t="str">
            <v>-</v>
          </cell>
          <cell r="T48" t="str">
            <v>-</v>
          </cell>
          <cell r="U48" t="str">
            <v>-</v>
          </cell>
          <cell r="V48" t="str">
            <v>-</v>
          </cell>
        </row>
        <row r="49">
          <cell r="B49">
            <v>21</v>
          </cell>
          <cell r="C49">
            <v>442</v>
          </cell>
          <cell r="D49">
            <v>0</v>
          </cell>
          <cell r="E49" t="str">
            <v>-</v>
          </cell>
          <cell r="F49">
            <v>0</v>
          </cell>
          <cell r="G49" t="str">
            <v>-</v>
          </cell>
          <cell r="H49" t="str">
            <v>-</v>
          </cell>
          <cell r="I49" t="str">
            <v>-</v>
          </cell>
          <cell r="J49" t="str">
            <v>-</v>
          </cell>
          <cell r="K49" t="str">
            <v>-</v>
          </cell>
          <cell r="L49" t="str">
            <v>-</v>
          </cell>
          <cell r="M49">
            <v>0</v>
          </cell>
          <cell r="N49">
            <v>0</v>
          </cell>
          <cell r="O49">
            <v>0</v>
          </cell>
          <cell r="P49">
            <v>0</v>
          </cell>
          <cell r="Q49" t="str">
            <v>-</v>
          </cell>
          <cell r="R49" t="str">
            <v>-</v>
          </cell>
          <cell r="S49" t="str">
            <v>-</v>
          </cell>
          <cell r="T49" t="str">
            <v>-</v>
          </cell>
          <cell r="U49" t="str">
            <v>-</v>
          </cell>
          <cell r="V49" t="str">
            <v>-</v>
          </cell>
        </row>
        <row r="50">
          <cell r="B50">
            <v>22</v>
          </cell>
          <cell r="C50">
            <v>451</v>
          </cell>
          <cell r="D50">
            <v>0</v>
          </cell>
          <cell r="E50">
            <v>0</v>
          </cell>
          <cell r="F50">
            <v>0</v>
          </cell>
          <cell r="G50">
            <v>70</v>
          </cell>
          <cell r="H50">
            <v>49</v>
          </cell>
          <cell r="I50">
            <v>13.616372326084884</v>
          </cell>
          <cell r="J50">
            <v>14.907350814686721</v>
          </cell>
          <cell r="K50">
            <v>0.27100000000000002</v>
          </cell>
          <cell r="L50">
            <v>0.25900000000000001</v>
          </cell>
          <cell r="M50">
            <v>0</v>
          </cell>
          <cell r="N50">
            <v>0</v>
          </cell>
          <cell r="O50">
            <v>0</v>
          </cell>
          <cell r="P50">
            <v>0</v>
          </cell>
          <cell r="Q50" t="str">
            <v>/</v>
          </cell>
          <cell r="R50" t="str">
            <v>/</v>
          </cell>
          <cell r="S50" t="str">
            <v>/</v>
          </cell>
          <cell r="T50" t="str">
            <v>/</v>
          </cell>
          <cell r="U50">
            <v>0</v>
          </cell>
          <cell r="V50">
            <v>0</v>
          </cell>
        </row>
        <row r="51">
          <cell r="B51">
            <v>23</v>
          </cell>
          <cell r="C51">
            <v>452</v>
          </cell>
          <cell r="D51">
            <v>0</v>
          </cell>
          <cell r="E51">
            <v>0</v>
          </cell>
          <cell r="F51">
            <v>0</v>
          </cell>
          <cell r="G51">
            <v>70</v>
          </cell>
          <cell r="H51">
            <v>41</v>
          </cell>
          <cell r="I51">
            <v>66.098221957829338</v>
          </cell>
          <cell r="J51">
            <v>79.719387755102034</v>
          </cell>
          <cell r="K51">
            <v>0.123</v>
          </cell>
          <cell r="L51">
            <v>0.112</v>
          </cell>
          <cell r="M51">
            <v>0</v>
          </cell>
          <cell r="N51">
            <v>0</v>
          </cell>
          <cell r="O51">
            <v>0</v>
          </cell>
          <cell r="P51">
            <v>0</v>
          </cell>
          <cell r="Q51" t="str">
            <v>/</v>
          </cell>
          <cell r="R51" t="str">
            <v>/</v>
          </cell>
          <cell r="S51" t="str">
            <v>/</v>
          </cell>
          <cell r="T51" t="str">
            <v>/</v>
          </cell>
          <cell r="U51">
            <v>0</v>
          </cell>
          <cell r="V51">
            <v>0</v>
          </cell>
        </row>
        <row r="52">
          <cell r="B52">
            <v>24</v>
          </cell>
          <cell r="C52">
            <v>453</v>
          </cell>
          <cell r="D52">
            <v>0</v>
          </cell>
          <cell r="E52">
            <v>0</v>
          </cell>
          <cell r="F52">
            <v>0</v>
          </cell>
          <cell r="G52">
            <v>69</v>
          </cell>
          <cell r="H52">
            <v>55</v>
          </cell>
          <cell r="I52">
            <v>13.319835899621713</v>
          </cell>
          <cell r="J52">
            <v>17.075336384126768</v>
          </cell>
          <cell r="K52">
            <v>0.27400000000000002</v>
          </cell>
          <cell r="L52">
            <v>0.24199999999999999</v>
          </cell>
          <cell r="M52">
            <v>0</v>
          </cell>
          <cell r="N52">
            <v>0</v>
          </cell>
          <cell r="O52">
            <v>0</v>
          </cell>
          <cell r="P52">
            <v>0</v>
          </cell>
          <cell r="Q52" t="str">
            <v>/</v>
          </cell>
          <cell r="R52" t="str">
            <v>/</v>
          </cell>
          <cell r="S52" t="str">
            <v>/</v>
          </cell>
          <cell r="T52" t="str">
            <v>/</v>
          </cell>
          <cell r="U52">
            <v>0</v>
          </cell>
          <cell r="V52">
            <v>0</v>
          </cell>
        </row>
        <row r="53">
          <cell r="B53">
            <v>25</v>
          </cell>
          <cell r="C53">
            <v>461</v>
          </cell>
          <cell r="D53">
            <v>0</v>
          </cell>
          <cell r="E53">
            <v>0</v>
          </cell>
          <cell r="F53">
            <v>0</v>
          </cell>
          <cell r="G53">
            <v>93</v>
          </cell>
          <cell r="H53">
            <v>39</v>
          </cell>
          <cell r="I53">
            <v>33.802055164954034</v>
          </cell>
          <cell r="J53">
            <v>33.802055164954034</v>
          </cell>
          <cell r="K53">
            <v>0.17199999999999999</v>
          </cell>
          <cell r="L53">
            <v>0.17199999999999999</v>
          </cell>
          <cell r="M53">
            <v>0</v>
          </cell>
          <cell r="N53">
            <v>0</v>
          </cell>
          <cell r="O53">
            <v>0</v>
          </cell>
          <cell r="P53">
            <v>0</v>
          </cell>
          <cell r="Q53" t="str">
            <v>/</v>
          </cell>
          <cell r="R53" t="str">
            <v>/</v>
          </cell>
          <cell r="S53" t="str">
            <v>/</v>
          </cell>
          <cell r="T53" t="str">
            <v>/</v>
          </cell>
          <cell r="U53">
            <v>0</v>
          </cell>
          <cell r="V53">
            <v>0</v>
          </cell>
        </row>
        <row r="54">
          <cell r="B54">
            <v>26</v>
          </cell>
          <cell r="C54">
            <v>480</v>
          </cell>
          <cell r="D54">
            <v>0</v>
          </cell>
          <cell r="E54">
            <v>0</v>
          </cell>
          <cell r="F54">
            <v>0</v>
          </cell>
          <cell r="G54">
            <v>90</v>
          </cell>
          <cell r="H54">
            <v>76</v>
          </cell>
          <cell r="I54">
            <v>4.809172052939366</v>
          </cell>
          <cell r="J54">
            <v>4.5269352648257133</v>
          </cell>
          <cell r="K54">
            <v>0.45600000000000002</v>
          </cell>
          <cell r="L54">
            <v>0.47</v>
          </cell>
          <cell r="M54">
            <v>0</v>
          </cell>
          <cell r="N54">
            <v>0</v>
          </cell>
          <cell r="O54">
            <v>0</v>
          </cell>
          <cell r="P54">
            <v>0</v>
          </cell>
          <cell r="Q54" t="str">
            <v>/</v>
          </cell>
          <cell r="R54" t="str">
            <v>/</v>
          </cell>
          <cell r="S54" t="str">
            <v>/</v>
          </cell>
          <cell r="T54" t="str">
            <v>/</v>
          </cell>
          <cell r="U54">
            <v>0</v>
          </cell>
          <cell r="V54">
            <v>0</v>
          </cell>
        </row>
        <row r="55">
          <cell r="B55">
            <v>27</v>
          </cell>
          <cell r="C55">
            <v>481</v>
          </cell>
          <cell r="D55">
            <v>0</v>
          </cell>
          <cell r="E55">
            <v>0</v>
          </cell>
          <cell r="F55">
            <v>0</v>
          </cell>
          <cell r="G55">
            <v>70</v>
          </cell>
          <cell r="H55">
            <v>60</v>
          </cell>
          <cell r="I55">
            <v>8.7531949161443912</v>
          </cell>
          <cell r="J55">
            <v>8.4505137912385084</v>
          </cell>
          <cell r="K55">
            <v>0.33800000000000002</v>
          </cell>
          <cell r="L55">
            <v>0.34399999999999997</v>
          </cell>
          <cell r="M55">
            <v>0</v>
          </cell>
          <cell r="N55">
            <v>0</v>
          </cell>
          <cell r="O55">
            <v>0</v>
          </cell>
          <cell r="P55">
            <v>0</v>
          </cell>
          <cell r="Q55" t="str">
            <v>/</v>
          </cell>
          <cell r="R55" t="str">
            <v>/</v>
          </cell>
          <cell r="S55" t="str">
            <v>/</v>
          </cell>
          <cell r="T55" t="str">
            <v>/</v>
          </cell>
          <cell r="U55">
            <v>0</v>
          </cell>
          <cell r="V55">
            <v>0</v>
          </cell>
        </row>
        <row r="56">
          <cell r="B56">
            <v>28</v>
          </cell>
          <cell r="C56">
            <v>483</v>
          </cell>
          <cell r="D56">
            <v>0</v>
          </cell>
          <cell r="E56">
            <v>0</v>
          </cell>
          <cell r="F56">
            <v>0</v>
          </cell>
          <cell r="G56">
            <v>90</v>
          </cell>
          <cell r="H56">
            <v>76</v>
          </cell>
          <cell r="I56">
            <v>4.809172052939366</v>
          </cell>
          <cell r="J56">
            <v>4.5269352648257133</v>
          </cell>
          <cell r="K56">
            <v>0.45600000000000002</v>
          </cell>
          <cell r="L56">
            <v>0.47</v>
          </cell>
          <cell r="M56">
            <v>0</v>
          </cell>
          <cell r="N56">
            <v>0</v>
          </cell>
          <cell r="O56">
            <v>0</v>
          </cell>
          <cell r="P56">
            <v>0</v>
          </cell>
          <cell r="Q56" t="str">
            <v>/</v>
          </cell>
          <cell r="R56" t="str">
            <v>/</v>
          </cell>
          <cell r="S56" t="str">
            <v>/</v>
          </cell>
          <cell r="T56" t="str">
            <v>/</v>
          </cell>
          <cell r="U56">
            <v>0</v>
          </cell>
          <cell r="V56">
            <v>0</v>
          </cell>
        </row>
        <row r="57">
          <cell r="B57">
            <v>29</v>
          </cell>
          <cell r="C57">
            <v>484</v>
          </cell>
          <cell r="D57">
            <v>0</v>
          </cell>
          <cell r="E57">
            <v>0</v>
          </cell>
          <cell r="F57">
            <v>0</v>
          </cell>
          <cell r="G57">
            <v>70</v>
          </cell>
          <cell r="H57">
            <v>60</v>
          </cell>
          <cell r="I57">
            <v>8.7531949161443912</v>
          </cell>
          <cell r="J57">
            <v>8.4505137912385084</v>
          </cell>
          <cell r="K57">
            <v>0.33800000000000002</v>
          </cell>
          <cell r="L57">
            <v>0.34399999999999997</v>
          </cell>
          <cell r="M57">
            <v>0</v>
          </cell>
          <cell r="N57">
            <v>0</v>
          </cell>
          <cell r="O57">
            <v>0</v>
          </cell>
          <cell r="P57">
            <v>0</v>
          </cell>
          <cell r="Q57" t="str">
            <v>/</v>
          </cell>
          <cell r="R57" t="str">
            <v>/</v>
          </cell>
          <cell r="S57" t="str">
            <v>/</v>
          </cell>
          <cell r="T57" t="str">
            <v>/</v>
          </cell>
          <cell r="U57">
            <v>0</v>
          </cell>
          <cell r="V57">
            <v>0</v>
          </cell>
        </row>
        <row r="58">
          <cell r="B58">
            <v>30</v>
          </cell>
          <cell r="C58">
            <v>491</v>
          </cell>
          <cell r="D58">
            <v>0</v>
          </cell>
          <cell r="E58">
            <v>0</v>
          </cell>
          <cell r="F58">
            <v>0</v>
          </cell>
          <cell r="G58">
            <v>57</v>
          </cell>
          <cell r="H58">
            <v>26</v>
          </cell>
          <cell r="I58">
            <v>123.4567901234568</v>
          </cell>
          <cell r="J58">
            <v>118.14744801512288</v>
          </cell>
          <cell r="K58">
            <v>0.09</v>
          </cell>
          <cell r="L58">
            <v>9.1999999999999998E-2</v>
          </cell>
          <cell r="M58">
            <v>0</v>
          </cell>
          <cell r="N58">
            <v>0</v>
          </cell>
          <cell r="O58">
            <v>0</v>
          </cell>
          <cell r="P58">
            <v>0</v>
          </cell>
          <cell r="Q58" t="str">
            <v>/</v>
          </cell>
          <cell r="R58" t="str">
            <v>/</v>
          </cell>
          <cell r="S58" t="str">
            <v>/</v>
          </cell>
          <cell r="T58" t="str">
            <v>/</v>
          </cell>
          <cell r="U58">
            <v>0</v>
          </cell>
          <cell r="V58">
            <v>0</v>
          </cell>
        </row>
        <row r="59">
          <cell r="B59">
            <v>31</v>
          </cell>
          <cell r="C59">
            <v>494</v>
          </cell>
          <cell r="D59">
            <v>0</v>
          </cell>
          <cell r="E59">
            <v>0</v>
          </cell>
          <cell r="F59">
            <v>0</v>
          </cell>
          <cell r="G59">
            <v>57</v>
          </cell>
          <cell r="H59">
            <v>26</v>
          </cell>
          <cell r="I59">
            <v>123.4567901234568</v>
          </cell>
          <cell r="J59">
            <v>118.14744801512288</v>
          </cell>
          <cell r="K59">
            <v>0.09</v>
          </cell>
          <cell r="L59">
            <v>9.1999999999999998E-2</v>
          </cell>
          <cell r="M59">
            <v>0</v>
          </cell>
          <cell r="N59">
            <v>0</v>
          </cell>
          <cell r="O59">
            <v>0</v>
          </cell>
          <cell r="P59">
            <v>0</v>
          </cell>
          <cell r="Q59" t="str">
            <v>/</v>
          </cell>
          <cell r="R59" t="str">
            <v>/</v>
          </cell>
          <cell r="S59" t="str">
            <v>/</v>
          </cell>
          <cell r="T59" t="str">
            <v>/</v>
          </cell>
          <cell r="U59">
            <v>0</v>
          </cell>
          <cell r="V59">
            <v>0</v>
          </cell>
        </row>
        <row r="60">
          <cell r="B60">
            <v>32</v>
          </cell>
          <cell r="C60">
            <v>511</v>
          </cell>
          <cell r="D60">
            <v>0</v>
          </cell>
          <cell r="E60" t="str">
            <v>-</v>
          </cell>
          <cell r="F60">
            <v>0</v>
          </cell>
          <cell r="G60">
            <v>61</v>
          </cell>
          <cell r="H60">
            <v>43</v>
          </cell>
          <cell r="I60" t="str">
            <v>-</v>
          </cell>
          <cell r="J60" t="str">
            <v>-</v>
          </cell>
          <cell r="K60" t="str">
            <v>-</v>
          </cell>
          <cell r="L60" t="str">
            <v>-</v>
          </cell>
          <cell r="M60">
            <v>0</v>
          </cell>
          <cell r="N60">
            <v>0</v>
          </cell>
          <cell r="O60">
            <v>0</v>
          </cell>
          <cell r="P60">
            <v>0</v>
          </cell>
          <cell r="Q60" t="str">
            <v>-</v>
          </cell>
          <cell r="R60" t="str">
            <v>-</v>
          </cell>
          <cell r="S60" t="str">
            <v>-</v>
          </cell>
          <cell r="T60" t="str">
            <v>-</v>
          </cell>
          <cell r="U60" t="str">
            <v>-</v>
          </cell>
          <cell r="V60" t="str">
            <v>-</v>
          </cell>
        </row>
        <row r="61">
          <cell r="B61">
            <v>33</v>
          </cell>
          <cell r="C61">
            <v>521</v>
          </cell>
          <cell r="D61">
            <v>0</v>
          </cell>
          <cell r="E61" t="str">
            <v>-</v>
          </cell>
          <cell r="F61">
            <v>0</v>
          </cell>
          <cell r="G61">
            <v>68</v>
          </cell>
          <cell r="H61">
            <v>47</v>
          </cell>
          <cell r="I61" t="str">
            <v>-</v>
          </cell>
          <cell r="J61" t="str">
            <v>-</v>
          </cell>
          <cell r="K61" t="str">
            <v>-</v>
          </cell>
          <cell r="L61" t="str">
            <v>-</v>
          </cell>
          <cell r="M61">
            <v>0</v>
          </cell>
          <cell r="N61">
            <v>0</v>
          </cell>
          <cell r="O61">
            <v>0</v>
          </cell>
          <cell r="P61">
            <v>0</v>
          </cell>
          <cell r="Q61" t="str">
            <v>-</v>
          </cell>
          <cell r="R61" t="str">
            <v>-</v>
          </cell>
          <cell r="S61" t="str">
            <v>-</v>
          </cell>
          <cell r="T61" t="str">
            <v>-</v>
          </cell>
          <cell r="U61" t="str">
            <v>-</v>
          </cell>
          <cell r="V61" t="str">
            <v>-</v>
          </cell>
        </row>
        <row r="62">
          <cell r="B62">
            <v>34</v>
          </cell>
          <cell r="C62">
            <v>621</v>
          </cell>
          <cell r="D62">
            <v>0</v>
          </cell>
          <cell r="E62" t="str">
            <v>-</v>
          </cell>
          <cell r="F62">
            <v>0</v>
          </cell>
          <cell r="G62">
            <v>68</v>
          </cell>
          <cell r="H62">
            <v>47</v>
          </cell>
          <cell r="I62" t="str">
            <v>-</v>
          </cell>
          <cell r="J62" t="str">
            <v>-</v>
          </cell>
          <cell r="K62" t="str">
            <v>-</v>
          </cell>
          <cell r="L62" t="str">
            <v>-</v>
          </cell>
          <cell r="M62">
            <v>0</v>
          </cell>
          <cell r="N62">
            <v>0</v>
          </cell>
          <cell r="O62">
            <v>0</v>
          </cell>
          <cell r="P62">
            <v>0</v>
          </cell>
          <cell r="Q62" t="str">
            <v>-</v>
          </cell>
          <cell r="R62" t="str">
            <v>-</v>
          </cell>
          <cell r="S62" t="str">
            <v>-</v>
          </cell>
          <cell r="T62" t="str">
            <v>-</v>
          </cell>
          <cell r="U62" t="str">
            <v>-</v>
          </cell>
          <cell r="V62" t="str">
            <v>-</v>
          </cell>
        </row>
        <row r="63">
          <cell r="B63">
            <v>35</v>
          </cell>
          <cell r="C63">
            <v>4032</v>
          </cell>
          <cell r="D63">
            <v>0</v>
          </cell>
          <cell r="E63" t="str">
            <v>-</v>
          </cell>
          <cell r="F63">
            <v>0</v>
          </cell>
          <cell r="G63" t="str">
            <v>-</v>
          </cell>
          <cell r="H63" t="str">
            <v>-</v>
          </cell>
          <cell r="I63" t="str">
            <v>-</v>
          </cell>
          <cell r="J63" t="str">
            <v>-</v>
          </cell>
          <cell r="K63" t="str">
            <v>-</v>
          </cell>
          <cell r="L63" t="str">
            <v>-</v>
          </cell>
          <cell r="M63">
            <v>0</v>
          </cell>
          <cell r="N63">
            <v>0</v>
          </cell>
          <cell r="O63">
            <v>0</v>
          </cell>
          <cell r="P63">
            <v>0</v>
          </cell>
          <cell r="Q63" t="str">
            <v>-</v>
          </cell>
          <cell r="R63" t="str">
            <v>-</v>
          </cell>
          <cell r="S63" t="str">
            <v>-</v>
          </cell>
          <cell r="T63" t="str">
            <v>-</v>
          </cell>
          <cell r="U63" t="str">
            <v>-</v>
          </cell>
          <cell r="V63" t="str">
            <v>-</v>
          </cell>
        </row>
        <row r="64">
          <cell r="B64">
            <v>36</v>
          </cell>
          <cell r="C64" t="str">
            <v>311/1</v>
          </cell>
          <cell r="D64">
            <v>0</v>
          </cell>
          <cell r="E64" t="str">
            <v>-</v>
          </cell>
          <cell r="F64">
            <v>0</v>
          </cell>
          <cell r="G64">
            <v>76</v>
          </cell>
          <cell r="H64">
            <v>76</v>
          </cell>
          <cell r="I64" t="str">
            <v>-</v>
          </cell>
          <cell r="J64" t="str">
            <v>-</v>
          </cell>
          <cell r="K64" t="str">
            <v>-</v>
          </cell>
          <cell r="L64" t="str">
            <v>-</v>
          </cell>
          <cell r="M64">
            <v>0</v>
          </cell>
          <cell r="N64">
            <v>0</v>
          </cell>
          <cell r="O64">
            <v>0</v>
          </cell>
          <cell r="P64">
            <v>0</v>
          </cell>
          <cell r="Q64" t="str">
            <v>-</v>
          </cell>
          <cell r="R64" t="str">
            <v>-</v>
          </cell>
          <cell r="S64" t="str">
            <v>-</v>
          </cell>
          <cell r="T64" t="str">
            <v>-</v>
          </cell>
          <cell r="U64" t="str">
            <v>-</v>
          </cell>
          <cell r="V64" t="str">
            <v>-</v>
          </cell>
        </row>
        <row r="65">
          <cell r="B65">
            <v>37</v>
          </cell>
          <cell r="C65" t="str">
            <v>311/2</v>
          </cell>
          <cell r="D65">
            <v>0</v>
          </cell>
          <cell r="E65" t="str">
            <v>-</v>
          </cell>
          <cell r="F65">
            <v>0</v>
          </cell>
          <cell r="G65">
            <v>76</v>
          </cell>
          <cell r="H65">
            <v>76</v>
          </cell>
          <cell r="I65" t="str">
            <v>-</v>
          </cell>
          <cell r="J65" t="str">
            <v>-</v>
          </cell>
          <cell r="K65" t="str">
            <v>-</v>
          </cell>
          <cell r="L65" t="str">
            <v>-</v>
          </cell>
          <cell r="M65">
            <v>0</v>
          </cell>
          <cell r="N65">
            <v>0</v>
          </cell>
          <cell r="O65">
            <v>0</v>
          </cell>
          <cell r="P65">
            <v>0</v>
          </cell>
          <cell r="Q65" t="str">
            <v>-</v>
          </cell>
          <cell r="R65" t="str">
            <v>-</v>
          </cell>
          <cell r="S65" t="str">
            <v>-</v>
          </cell>
          <cell r="T65" t="str">
            <v>-</v>
          </cell>
          <cell r="U65" t="str">
            <v>-</v>
          </cell>
          <cell r="V65" t="str">
            <v>-</v>
          </cell>
        </row>
        <row r="66">
          <cell r="B66">
            <v>38</v>
          </cell>
          <cell r="C66" t="str">
            <v>311/3</v>
          </cell>
          <cell r="D66">
            <v>0</v>
          </cell>
          <cell r="E66" t="str">
            <v>-</v>
          </cell>
          <cell r="F66">
            <v>0</v>
          </cell>
          <cell r="G66">
            <v>76</v>
          </cell>
          <cell r="H66">
            <v>76</v>
          </cell>
          <cell r="I66" t="str">
            <v>-</v>
          </cell>
          <cell r="J66" t="str">
            <v>-</v>
          </cell>
          <cell r="K66" t="str">
            <v>-</v>
          </cell>
          <cell r="L66" t="str">
            <v>-</v>
          </cell>
          <cell r="M66">
            <v>0</v>
          </cell>
          <cell r="N66">
            <v>0</v>
          </cell>
          <cell r="O66">
            <v>0</v>
          </cell>
          <cell r="P66">
            <v>0</v>
          </cell>
          <cell r="Q66" t="str">
            <v>-</v>
          </cell>
          <cell r="R66" t="str">
            <v>-</v>
          </cell>
          <cell r="S66" t="str">
            <v>-</v>
          </cell>
          <cell r="T66" t="str">
            <v>-</v>
          </cell>
          <cell r="U66" t="str">
            <v>-</v>
          </cell>
          <cell r="V66" t="str">
            <v>-</v>
          </cell>
        </row>
        <row r="67">
          <cell r="B67">
            <v>39</v>
          </cell>
          <cell r="C67" t="str">
            <v>327/2</v>
          </cell>
          <cell r="D67">
            <v>0</v>
          </cell>
          <cell r="E67" t="str">
            <v>-</v>
          </cell>
          <cell r="F67">
            <v>0</v>
          </cell>
          <cell r="G67" t="str">
            <v>-</v>
          </cell>
          <cell r="H67" t="str">
            <v>-</v>
          </cell>
          <cell r="I67" t="str">
            <v>-</v>
          </cell>
          <cell r="J67" t="str">
            <v>-</v>
          </cell>
          <cell r="K67" t="str">
            <v>-</v>
          </cell>
          <cell r="L67" t="str">
            <v>-</v>
          </cell>
          <cell r="M67">
            <v>0</v>
          </cell>
          <cell r="N67">
            <v>0</v>
          </cell>
          <cell r="O67">
            <v>0</v>
          </cell>
          <cell r="P67">
            <v>0</v>
          </cell>
          <cell r="Q67" t="str">
            <v>-</v>
          </cell>
          <cell r="R67" t="str">
            <v>-</v>
          </cell>
          <cell r="S67" t="str">
            <v>-</v>
          </cell>
          <cell r="T67" t="str">
            <v>-</v>
          </cell>
          <cell r="U67" t="str">
            <v>-</v>
          </cell>
          <cell r="V67" t="str">
            <v>-</v>
          </cell>
        </row>
        <row r="68">
          <cell r="B68">
            <v>40</v>
          </cell>
          <cell r="C68" t="str">
            <v>371/1</v>
          </cell>
          <cell r="D68">
            <v>0</v>
          </cell>
          <cell r="E68" t="str">
            <v>-</v>
          </cell>
          <cell r="F68">
            <v>0</v>
          </cell>
          <cell r="G68">
            <v>61</v>
          </cell>
          <cell r="H68">
            <v>61</v>
          </cell>
          <cell r="I68" t="str">
            <v>-</v>
          </cell>
          <cell r="J68" t="str">
            <v>-</v>
          </cell>
          <cell r="K68" t="str">
            <v>-</v>
          </cell>
          <cell r="L68" t="str">
            <v>-</v>
          </cell>
          <cell r="M68">
            <v>0</v>
          </cell>
          <cell r="N68">
            <v>0</v>
          </cell>
          <cell r="O68">
            <v>0</v>
          </cell>
          <cell r="P68">
            <v>0</v>
          </cell>
          <cell r="Q68" t="str">
            <v>-</v>
          </cell>
          <cell r="R68" t="str">
            <v>-</v>
          </cell>
          <cell r="S68" t="str">
            <v>-</v>
          </cell>
          <cell r="T68" t="str">
            <v>-</v>
          </cell>
          <cell r="U68" t="str">
            <v>-</v>
          </cell>
          <cell r="V68" t="str">
            <v>-</v>
          </cell>
        </row>
        <row r="69">
          <cell r="B69">
            <v>41</v>
          </cell>
          <cell r="C69" t="str">
            <v>371/3</v>
          </cell>
          <cell r="D69">
            <v>0</v>
          </cell>
          <cell r="E69" t="str">
            <v>-</v>
          </cell>
          <cell r="F69">
            <v>0</v>
          </cell>
          <cell r="G69">
            <v>61</v>
          </cell>
          <cell r="H69">
            <v>61</v>
          </cell>
          <cell r="I69" t="str">
            <v>-</v>
          </cell>
          <cell r="J69" t="str">
            <v>-</v>
          </cell>
          <cell r="K69" t="str">
            <v>-</v>
          </cell>
          <cell r="L69" t="str">
            <v>-</v>
          </cell>
          <cell r="M69">
            <v>0</v>
          </cell>
          <cell r="N69">
            <v>0</v>
          </cell>
          <cell r="O69">
            <v>0</v>
          </cell>
          <cell r="P69">
            <v>0</v>
          </cell>
          <cell r="Q69" t="str">
            <v>-</v>
          </cell>
          <cell r="R69" t="str">
            <v>-</v>
          </cell>
          <cell r="S69" t="str">
            <v>-</v>
          </cell>
          <cell r="T69" t="str">
            <v>-</v>
          </cell>
          <cell r="U69" t="str">
            <v>-</v>
          </cell>
          <cell r="V69" t="str">
            <v>-</v>
          </cell>
        </row>
        <row r="70">
          <cell r="B70">
            <v>42</v>
          </cell>
          <cell r="C70" t="str">
            <v>392/2</v>
          </cell>
          <cell r="D70">
            <v>0</v>
          </cell>
          <cell r="E70" t="str">
            <v>-</v>
          </cell>
          <cell r="F70">
            <v>0</v>
          </cell>
          <cell r="G70">
            <v>76</v>
          </cell>
          <cell r="H70">
            <v>76</v>
          </cell>
          <cell r="I70" t="str">
            <v>-</v>
          </cell>
          <cell r="J70" t="str">
            <v>-</v>
          </cell>
          <cell r="K70" t="str">
            <v>-</v>
          </cell>
          <cell r="L70" t="str">
            <v>-</v>
          </cell>
          <cell r="M70">
            <v>0</v>
          </cell>
          <cell r="N70">
            <v>0</v>
          </cell>
          <cell r="O70">
            <v>0</v>
          </cell>
          <cell r="P70">
            <v>0</v>
          </cell>
          <cell r="Q70" t="str">
            <v>-</v>
          </cell>
          <cell r="R70" t="str">
            <v>-</v>
          </cell>
          <cell r="S70" t="str">
            <v>-</v>
          </cell>
          <cell r="T70" t="str">
            <v>-</v>
          </cell>
          <cell r="U70" t="str">
            <v>-</v>
          </cell>
          <cell r="V70" t="str">
            <v>-</v>
          </cell>
        </row>
        <row r="71">
          <cell r="B71">
            <v>43</v>
          </cell>
          <cell r="C71" t="str">
            <v>392/3</v>
          </cell>
          <cell r="D71">
            <v>0</v>
          </cell>
          <cell r="E71" t="str">
            <v>-</v>
          </cell>
          <cell r="F71">
            <v>0</v>
          </cell>
          <cell r="G71">
            <v>76</v>
          </cell>
          <cell r="H71">
            <v>76</v>
          </cell>
          <cell r="I71" t="str">
            <v>-</v>
          </cell>
          <cell r="J71" t="str">
            <v>-</v>
          </cell>
          <cell r="K71" t="str">
            <v>-</v>
          </cell>
          <cell r="L71" t="str">
            <v>-</v>
          </cell>
          <cell r="M71">
            <v>0</v>
          </cell>
          <cell r="N71">
            <v>0</v>
          </cell>
          <cell r="O71">
            <v>0</v>
          </cell>
          <cell r="P71">
            <v>0</v>
          </cell>
          <cell r="Q71" t="str">
            <v>-</v>
          </cell>
          <cell r="R71" t="str">
            <v>-</v>
          </cell>
          <cell r="S71" t="str">
            <v>-</v>
          </cell>
          <cell r="T71" t="str">
            <v>-</v>
          </cell>
          <cell r="U71" t="str">
            <v>-</v>
          </cell>
          <cell r="V71" t="str">
            <v>-</v>
          </cell>
        </row>
        <row r="72">
          <cell r="B72">
            <v>44</v>
          </cell>
          <cell r="C72" t="str">
            <v>393/1</v>
          </cell>
          <cell r="D72">
            <v>0</v>
          </cell>
          <cell r="E72" t="str">
            <v>-</v>
          </cell>
          <cell r="F72">
            <v>0</v>
          </cell>
          <cell r="G72">
            <v>63</v>
          </cell>
          <cell r="H72">
            <v>63</v>
          </cell>
          <cell r="I72" t="str">
            <v>-</v>
          </cell>
          <cell r="J72" t="str">
            <v>-</v>
          </cell>
          <cell r="K72" t="str">
            <v>-</v>
          </cell>
          <cell r="L72" t="str">
            <v>-</v>
          </cell>
          <cell r="M72">
            <v>0</v>
          </cell>
          <cell r="N72">
            <v>0</v>
          </cell>
          <cell r="O72">
            <v>0</v>
          </cell>
          <cell r="P72">
            <v>0</v>
          </cell>
          <cell r="Q72" t="str">
            <v>-</v>
          </cell>
          <cell r="R72" t="str">
            <v>-</v>
          </cell>
          <cell r="S72" t="str">
            <v>-</v>
          </cell>
          <cell r="T72" t="str">
            <v>-</v>
          </cell>
          <cell r="U72" t="str">
            <v>-</v>
          </cell>
          <cell r="V72" t="str">
            <v>-</v>
          </cell>
        </row>
        <row r="73">
          <cell r="B73">
            <v>45</v>
          </cell>
          <cell r="C73" t="str">
            <v>393/2</v>
          </cell>
          <cell r="D73">
            <v>0</v>
          </cell>
          <cell r="E73" t="str">
            <v>-</v>
          </cell>
          <cell r="F73">
            <v>0</v>
          </cell>
          <cell r="G73">
            <v>63</v>
          </cell>
          <cell r="H73">
            <v>63</v>
          </cell>
          <cell r="I73" t="str">
            <v>-</v>
          </cell>
          <cell r="J73" t="str">
            <v>-</v>
          </cell>
          <cell r="K73" t="str">
            <v>-</v>
          </cell>
          <cell r="L73" t="str">
            <v>-</v>
          </cell>
          <cell r="M73">
            <v>0</v>
          </cell>
          <cell r="N73">
            <v>0</v>
          </cell>
          <cell r="O73">
            <v>0</v>
          </cell>
          <cell r="P73">
            <v>0</v>
          </cell>
          <cell r="Q73" t="str">
            <v>-</v>
          </cell>
          <cell r="R73" t="str">
            <v>-</v>
          </cell>
          <cell r="S73" t="str">
            <v>-</v>
          </cell>
          <cell r="T73" t="str">
            <v>-</v>
          </cell>
          <cell r="U73" t="str">
            <v>-</v>
          </cell>
          <cell r="V73" t="str">
            <v>-</v>
          </cell>
        </row>
        <row r="74">
          <cell r="B74">
            <v>46</v>
          </cell>
          <cell r="C74" t="str">
            <v>393/3</v>
          </cell>
          <cell r="D74">
            <v>0</v>
          </cell>
          <cell r="E74" t="str">
            <v>-</v>
          </cell>
          <cell r="F74">
            <v>0</v>
          </cell>
          <cell r="G74">
            <v>63</v>
          </cell>
          <cell r="H74">
            <v>63</v>
          </cell>
          <cell r="I74" t="str">
            <v>-</v>
          </cell>
          <cell r="J74" t="str">
            <v>-</v>
          </cell>
          <cell r="K74" t="str">
            <v>-</v>
          </cell>
          <cell r="L74" t="str">
            <v>-</v>
          </cell>
          <cell r="M74">
            <v>0</v>
          </cell>
          <cell r="N74">
            <v>0</v>
          </cell>
          <cell r="O74">
            <v>0</v>
          </cell>
          <cell r="P74">
            <v>0</v>
          </cell>
          <cell r="Q74" t="str">
            <v>-</v>
          </cell>
          <cell r="R74" t="str">
            <v>-</v>
          </cell>
          <cell r="S74" t="str">
            <v>-</v>
          </cell>
          <cell r="T74" t="str">
            <v>-</v>
          </cell>
          <cell r="U74" t="str">
            <v>-</v>
          </cell>
          <cell r="V74" t="str">
            <v>-</v>
          </cell>
        </row>
        <row r="75">
          <cell r="B75">
            <v>47</v>
          </cell>
          <cell r="C75" t="str">
            <v>411-R</v>
          </cell>
          <cell r="D75">
            <v>0</v>
          </cell>
          <cell r="E75">
            <v>0</v>
          </cell>
          <cell r="F75">
            <v>0</v>
          </cell>
          <cell r="G75">
            <v>59</v>
          </cell>
          <cell r="H75">
            <v>40.5</v>
          </cell>
          <cell r="I75">
            <v>25.767218944059366</v>
          </cell>
          <cell r="J75">
            <v>25.767218944059366</v>
          </cell>
          <cell r="K75">
            <v>0.19700000000000001</v>
          </cell>
          <cell r="L75">
            <v>0.19700000000000001</v>
          </cell>
          <cell r="M75">
            <v>0</v>
          </cell>
          <cell r="N75">
            <v>0</v>
          </cell>
          <cell r="O75">
            <v>0</v>
          </cell>
          <cell r="P75">
            <v>0</v>
          </cell>
          <cell r="Q75" t="str">
            <v>/</v>
          </cell>
          <cell r="R75" t="str">
            <v>/</v>
          </cell>
          <cell r="S75" t="str">
            <v>/</v>
          </cell>
          <cell r="T75" t="str">
            <v>/</v>
          </cell>
          <cell r="U75">
            <v>0</v>
          </cell>
          <cell r="V75">
            <v>0</v>
          </cell>
        </row>
        <row r="76">
          <cell r="B76">
            <v>48</v>
          </cell>
          <cell r="C76" t="str">
            <v>412-R</v>
          </cell>
          <cell r="D76">
            <v>0</v>
          </cell>
          <cell r="E76">
            <v>0</v>
          </cell>
          <cell r="F76">
            <v>0</v>
          </cell>
          <cell r="G76">
            <v>93</v>
          </cell>
          <cell r="H76">
            <v>39</v>
          </cell>
          <cell r="I76">
            <v>33.802055164954034</v>
          </cell>
          <cell r="J76">
            <v>33.802055164954034</v>
          </cell>
          <cell r="K76">
            <v>0.17199999999999999</v>
          </cell>
          <cell r="L76">
            <v>0.17199999999999999</v>
          </cell>
          <cell r="M76">
            <v>0</v>
          </cell>
          <cell r="N76">
            <v>0</v>
          </cell>
          <cell r="O76">
            <v>0</v>
          </cell>
          <cell r="P76">
            <v>0</v>
          </cell>
          <cell r="Q76" t="str">
            <v>/</v>
          </cell>
          <cell r="R76" t="str">
            <v>/</v>
          </cell>
          <cell r="S76" t="str">
            <v>/</v>
          </cell>
          <cell r="T76" t="str">
            <v>/</v>
          </cell>
          <cell r="U76">
            <v>0</v>
          </cell>
          <cell r="V76">
            <v>0</v>
          </cell>
        </row>
        <row r="77">
          <cell r="B77">
            <v>49</v>
          </cell>
          <cell r="C77" t="str">
            <v>414/D</v>
          </cell>
          <cell r="D77">
            <v>0</v>
          </cell>
          <cell r="E77" t="str">
            <v>-</v>
          </cell>
          <cell r="F77">
            <v>0</v>
          </cell>
          <cell r="G77" t="str">
            <v>-</v>
          </cell>
          <cell r="H77" t="str">
            <v>-</v>
          </cell>
          <cell r="I77" t="str">
            <v>-</v>
          </cell>
          <cell r="J77" t="str">
            <v>-</v>
          </cell>
          <cell r="K77" t="str">
            <v>-</v>
          </cell>
          <cell r="L77" t="str">
            <v>-</v>
          </cell>
          <cell r="M77">
            <v>0</v>
          </cell>
          <cell r="N77">
            <v>0</v>
          </cell>
          <cell r="O77">
            <v>0</v>
          </cell>
          <cell r="P77">
            <v>0</v>
          </cell>
          <cell r="Q77" t="str">
            <v>-</v>
          </cell>
          <cell r="R77" t="str">
            <v>-</v>
          </cell>
          <cell r="S77" t="str">
            <v>-</v>
          </cell>
          <cell r="T77" t="str">
            <v>-</v>
          </cell>
          <cell r="U77" t="str">
            <v>-</v>
          </cell>
          <cell r="V77" t="str">
            <v>-</v>
          </cell>
        </row>
        <row r="78">
          <cell r="B78">
            <v>50</v>
          </cell>
          <cell r="C78" t="str">
            <v>414/VA</v>
          </cell>
          <cell r="D78">
            <v>0</v>
          </cell>
          <cell r="E78" t="str">
            <v>-</v>
          </cell>
          <cell r="F78">
            <v>0</v>
          </cell>
          <cell r="G78" t="str">
            <v>-</v>
          </cell>
          <cell r="H78" t="str">
            <v>-</v>
          </cell>
          <cell r="I78" t="str">
            <v>-</v>
          </cell>
          <cell r="J78" t="str">
            <v>-</v>
          </cell>
          <cell r="K78" t="str">
            <v>-</v>
          </cell>
          <cell r="L78" t="str">
            <v>-</v>
          </cell>
          <cell r="M78">
            <v>0</v>
          </cell>
          <cell r="N78">
            <v>0</v>
          </cell>
          <cell r="O78">
            <v>0</v>
          </cell>
          <cell r="P78">
            <v>0</v>
          </cell>
          <cell r="Q78" t="str">
            <v>-</v>
          </cell>
          <cell r="R78" t="str">
            <v>-</v>
          </cell>
          <cell r="S78" t="str">
            <v>-</v>
          </cell>
          <cell r="T78" t="str">
            <v>-</v>
          </cell>
          <cell r="U78" t="str">
            <v>-</v>
          </cell>
          <cell r="V78" t="str">
            <v>-</v>
          </cell>
        </row>
        <row r="79">
          <cell r="B79">
            <v>51</v>
          </cell>
          <cell r="C79" t="str">
            <v>414-R</v>
          </cell>
          <cell r="D79">
            <v>0</v>
          </cell>
          <cell r="E79">
            <v>0</v>
          </cell>
          <cell r="F79">
            <v>0</v>
          </cell>
          <cell r="G79">
            <v>59</v>
          </cell>
          <cell r="H79">
            <v>40.5</v>
          </cell>
          <cell r="I79">
            <v>23.564897728343862</v>
          </cell>
          <cell r="J79">
            <v>25.767218944059366</v>
          </cell>
          <cell r="K79">
            <v>0.20599999999999999</v>
          </cell>
          <cell r="L79">
            <v>0.19700000000000001</v>
          </cell>
          <cell r="M79">
            <v>0</v>
          </cell>
          <cell r="N79">
            <v>0</v>
          </cell>
          <cell r="O79">
            <v>0</v>
          </cell>
          <cell r="P79">
            <v>0</v>
          </cell>
          <cell r="Q79" t="str">
            <v>/</v>
          </cell>
          <cell r="R79" t="str">
            <v>/</v>
          </cell>
          <cell r="S79" t="str">
            <v>/</v>
          </cell>
          <cell r="T79" t="str">
            <v>/</v>
          </cell>
          <cell r="U79">
            <v>0</v>
          </cell>
          <cell r="V79">
            <v>0</v>
          </cell>
        </row>
        <row r="80">
          <cell r="B80">
            <v>52</v>
          </cell>
          <cell r="C80" t="str">
            <v>414THF</v>
          </cell>
          <cell r="D80">
            <v>0</v>
          </cell>
          <cell r="E80">
            <v>0</v>
          </cell>
          <cell r="F80">
            <v>0</v>
          </cell>
          <cell r="G80" t="str">
            <v>-</v>
          </cell>
          <cell r="H80" t="str">
            <v>-</v>
          </cell>
          <cell r="I80">
            <v>23.564897728343862</v>
          </cell>
          <cell r="J80">
            <v>25.767218944059366</v>
          </cell>
          <cell r="K80">
            <v>0.20599999999999999</v>
          </cell>
          <cell r="L80">
            <v>0.19700000000000001</v>
          </cell>
          <cell r="M80">
            <v>0</v>
          </cell>
          <cell r="N80">
            <v>0</v>
          </cell>
          <cell r="O80">
            <v>0</v>
          </cell>
          <cell r="P80">
            <v>0</v>
          </cell>
          <cell r="Q80" t="str">
            <v>/</v>
          </cell>
          <cell r="R80" t="str">
            <v>/</v>
          </cell>
          <cell r="S80" t="str">
            <v>/</v>
          </cell>
          <cell r="T80" t="str">
            <v>/</v>
          </cell>
          <cell r="U80">
            <v>0</v>
          </cell>
          <cell r="V80">
            <v>0</v>
          </cell>
        </row>
        <row r="81">
          <cell r="B81">
            <v>53</v>
          </cell>
          <cell r="C81" t="str">
            <v>415/VA</v>
          </cell>
          <cell r="D81">
            <v>0</v>
          </cell>
          <cell r="E81" t="str">
            <v>-</v>
          </cell>
          <cell r="F81">
            <v>0</v>
          </cell>
          <cell r="G81" t="str">
            <v>-</v>
          </cell>
          <cell r="H81" t="str">
            <v>-</v>
          </cell>
          <cell r="I81" t="str">
            <v>-</v>
          </cell>
          <cell r="J81" t="str">
            <v>-</v>
          </cell>
          <cell r="K81" t="str">
            <v>-</v>
          </cell>
          <cell r="L81" t="str">
            <v>-</v>
          </cell>
          <cell r="M81">
            <v>0</v>
          </cell>
          <cell r="N81">
            <v>0</v>
          </cell>
          <cell r="O81">
            <v>0</v>
          </cell>
          <cell r="P81">
            <v>0</v>
          </cell>
          <cell r="Q81" t="str">
            <v>-</v>
          </cell>
          <cell r="R81" t="str">
            <v>-</v>
          </cell>
          <cell r="S81" t="str">
            <v>-</v>
          </cell>
          <cell r="T81" t="str">
            <v>-</v>
          </cell>
          <cell r="U81" t="str">
            <v>-</v>
          </cell>
          <cell r="V81" t="str">
            <v>-</v>
          </cell>
        </row>
        <row r="82">
          <cell r="B82">
            <v>54</v>
          </cell>
          <cell r="C82" t="str">
            <v>415-R</v>
          </cell>
          <cell r="D82">
            <v>0</v>
          </cell>
          <cell r="E82">
            <v>0</v>
          </cell>
          <cell r="F82">
            <v>0</v>
          </cell>
          <cell r="G82">
            <v>93</v>
          </cell>
          <cell r="H82">
            <v>39</v>
          </cell>
          <cell r="I82">
            <v>33.802055164954034</v>
          </cell>
          <cell r="J82">
            <v>33.802055164954034</v>
          </cell>
          <cell r="K82">
            <v>0.17199999999999999</v>
          </cell>
          <cell r="L82">
            <v>0.17199999999999999</v>
          </cell>
          <cell r="M82">
            <v>0</v>
          </cell>
          <cell r="N82">
            <v>0</v>
          </cell>
          <cell r="O82">
            <v>0</v>
          </cell>
          <cell r="P82">
            <v>0</v>
          </cell>
          <cell r="Q82" t="str">
            <v>/</v>
          </cell>
          <cell r="R82" t="str">
            <v>/</v>
          </cell>
          <cell r="S82" t="str">
            <v>/</v>
          </cell>
          <cell r="T82" t="str">
            <v>/</v>
          </cell>
          <cell r="U82">
            <v>0</v>
          </cell>
          <cell r="V82">
            <v>0</v>
          </cell>
        </row>
        <row r="83">
          <cell r="B83">
            <v>55</v>
          </cell>
          <cell r="C83" t="str">
            <v>421-R</v>
          </cell>
          <cell r="D83">
            <v>0</v>
          </cell>
          <cell r="E83">
            <v>0</v>
          </cell>
          <cell r="F83">
            <v>0</v>
          </cell>
          <cell r="G83">
            <v>70</v>
          </cell>
          <cell r="H83">
            <v>47</v>
          </cell>
          <cell r="I83">
            <v>12.574820180071427</v>
          </cell>
          <cell r="J83">
            <v>8.9106705279572278</v>
          </cell>
          <cell r="K83">
            <v>0.28199999999999997</v>
          </cell>
          <cell r="L83">
            <v>0.33500000000000002</v>
          </cell>
          <cell r="M83">
            <v>0</v>
          </cell>
          <cell r="N83">
            <v>0</v>
          </cell>
          <cell r="O83">
            <v>0</v>
          </cell>
          <cell r="P83">
            <v>0</v>
          </cell>
          <cell r="Q83" t="str">
            <v>/</v>
          </cell>
          <cell r="R83" t="str">
            <v>/</v>
          </cell>
          <cell r="S83" t="str">
            <v>/</v>
          </cell>
          <cell r="T83" t="str">
            <v>/</v>
          </cell>
          <cell r="U83">
            <v>0</v>
          </cell>
          <cell r="V83">
            <v>0</v>
          </cell>
        </row>
        <row r="84">
          <cell r="B84">
            <v>56</v>
          </cell>
          <cell r="C84" t="str">
            <v>421WK2</v>
          </cell>
          <cell r="D84">
            <v>0</v>
          </cell>
          <cell r="E84">
            <v>0</v>
          </cell>
          <cell r="F84">
            <v>0</v>
          </cell>
          <cell r="G84">
            <v>70</v>
          </cell>
          <cell r="H84">
            <v>43</v>
          </cell>
          <cell r="I84">
            <v>14.239943040227837</v>
          </cell>
          <cell r="J84">
            <v>16.39102427510695</v>
          </cell>
          <cell r="K84">
            <v>0.26500000000000001</v>
          </cell>
          <cell r="L84">
            <v>0.247</v>
          </cell>
          <cell r="M84">
            <v>0</v>
          </cell>
          <cell r="N84">
            <v>0</v>
          </cell>
          <cell r="O84">
            <v>0</v>
          </cell>
          <cell r="P84">
            <v>0</v>
          </cell>
          <cell r="Q84" t="str">
            <v>/</v>
          </cell>
          <cell r="R84" t="str">
            <v>/</v>
          </cell>
          <cell r="S84" t="str">
            <v>/</v>
          </cell>
          <cell r="T84" t="str">
            <v>/</v>
          </cell>
          <cell r="U84">
            <v>0</v>
          </cell>
          <cell r="V84">
            <v>0</v>
          </cell>
        </row>
        <row r="85">
          <cell r="B85">
            <v>57</v>
          </cell>
          <cell r="C85" t="str">
            <v>423WK4</v>
          </cell>
          <cell r="D85">
            <v>0</v>
          </cell>
          <cell r="E85">
            <v>0</v>
          </cell>
          <cell r="F85">
            <v>0</v>
          </cell>
          <cell r="G85">
            <v>70</v>
          </cell>
          <cell r="H85">
            <v>22</v>
          </cell>
          <cell r="I85">
            <v>26.846358291497754</v>
          </cell>
          <cell r="J85">
            <v>27.126736111111111</v>
          </cell>
          <cell r="K85">
            <v>0.193</v>
          </cell>
          <cell r="L85">
            <v>0.192</v>
          </cell>
          <cell r="M85">
            <v>0</v>
          </cell>
          <cell r="N85">
            <v>0</v>
          </cell>
          <cell r="O85">
            <v>0</v>
          </cell>
          <cell r="P85">
            <v>0</v>
          </cell>
          <cell r="Q85" t="str">
            <v>/</v>
          </cell>
          <cell r="R85" t="str">
            <v>/</v>
          </cell>
          <cell r="S85" t="str">
            <v>/</v>
          </cell>
          <cell r="T85" t="str">
            <v>/</v>
          </cell>
          <cell r="U85">
            <v>0</v>
          </cell>
          <cell r="V85">
            <v>0</v>
          </cell>
        </row>
        <row r="86">
          <cell r="B86">
            <v>58</v>
          </cell>
          <cell r="C86" t="str">
            <v>425/GL</v>
          </cell>
          <cell r="D86">
            <v>0</v>
          </cell>
          <cell r="E86">
            <v>0</v>
          </cell>
          <cell r="F86">
            <v>0</v>
          </cell>
          <cell r="G86">
            <v>86</v>
          </cell>
          <cell r="H86">
            <v>55</v>
          </cell>
          <cell r="I86">
            <v>11.413440467494523</v>
          </cell>
          <cell r="J86">
            <v>11.648359328588569</v>
          </cell>
          <cell r="K86">
            <v>0.29599999999999999</v>
          </cell>
          <cell r="L86">
            <v>0.29299999999999998</v>
          </cell>
          <cell r="M86">
            <v>0</v>
          </cell>
          <cell r="N86">
            <v>0</v>
          </cell>
          <cell r="O86">
            <v>0</v>
          </cell>
          <cell r="P86">
            <v>0</v>
          </cell>
          <cell r="Q86" t="str">
            <v>/</v>
          </cell>
          <cell r="R86" t="str">
            <v>/</v>
          </cell>
          <cell r="S86" t="str">
            <v>/</v>
          </cell>
          <cell r="T86" t="str">
            <v>/</v>
          </cell>
          <cell r="U86">
            <v>0</v>
          </cell>
          <cell r="V86">
            <v>0</v>
          </cell>
        </row>
        <row r="87">
          <cell r="B87">
            <v>59</v>
          </cell>
          <cell r="C87" t="str">
            <v>427/1</v>
          </cell>
          <cell r="D87">
            <v>0</v>
          </cell>
          <cell r="E87">
            <v>0</v>
          </cell>
          <cell r="F87">
            <v>0</v>
          </cell>
          <cell r="G87">
            <v>88</v>
          </cell>
          <cell r="H87">
            <v>53</v>
          </cell>
          <cell r="I87">
            <v>11.413440467494523</v>
          </cell>
          <cell r="J87">
            <v>11.648359328588569</v>
          </cell>
          <cell r="K87">
            <v>0.29599999999999999</v>
          </cell>
          <cell r="L87">
            <v>0.29299999999999998</v>
          </cell>
          <cell r="M87">
            <v>0</v>
          </cell>
          <cell r="N87">
            <v>0</v>
          </cell>
          <cell r="O87">
            <v>0</v>
          </cell>
          <cell r="P87">
            <v>0</v>
          </cell>
          <cell r="Q87" t="str">
            <v>/</v>
          </cell>
          <cell r="R87" t="str">
            <v>/</v>
          </cell>
          <cell r="S87" t="str">
            <v>/</v>
          </cell>
          <cell r="T87" t="str">
            <v>/</v>
          </cell>
          <cell r="U87">
            <v>0</v>
          </cell>
          <cell r="V87">
            <v>0</v>
          </cell>
        </row>
        <row r="88">
          <cell r="B88">
            <v>60</v>
          </cell>
          <cell r="C88" t="str">
            <v>427/2</v>
          </cell>
          <cell r="D88">
            <v>0</v>
          </cell>
          <cell r="E88">
            <v>0</v>
          </cell>
          <cell r="F88">
            <v>0</v>
          </cell>
          <cell r="G88">
            <v>88</v>
          </cell>
          <cell r="H88">
            <v>53</v>
          </cell>
          <cell r="I88">
            <v>11.413440467494523</v>
          </cell>
          <cell r="J88">
            <v>11.648359328588569</v>
          </cell>
          <cell r="K88">
            <v>0.29599999999999999</v>
          </cell>
          <cell r="L88">
            <v>0.29299999999999998</v>
          </cell>
          <cell r="M88">
            <v>0</v>
          </cell>
          <cell r="N88">
            <v>0</v>
          </cell>
          <cell r="O88">
            <v>0</v>
          </cell>
          <cell r="P88">
            <v>0</v>
          </cell>
          <cell r="Q88" t="str">
            <v>/</v>
          </cell>
          <cell r="R88" t="str">
            <v>/</v>
          </cell>
          <cell r="S88" t="str">
            <v>/</v>
          </cell>
          <cell r="T88" t="str">
            <v>/</v>
          </cell>
          <cell r="U88">
            <v>0</v>
          </cell>
          <cell r="V88">
            <v>0</v>
          </cell>
        </row>
        <row r="89">
          <cell r="B89">
            <v>61</v>
          </cell>
          <cell r="C89" t="str">
            <v>427/3</v>
          </cell>
          <cell r="D89">
            <v>0</v>
          </cell>
          <cell r="E89">
            <v>0</v>
          </cell>
          <cell r="F89">
            <v>0</v>
          </cell>
          <cell r="G89">
            <v>88</v>
          </cell>
          <cell r="H89">
            <v>53</v>
          </cell>
          <cell r="I89">
            <v>11.413440467494523</v>
          </cell>
          <cell r="J89">
            <v>11.648359328588569</v>
          </cell>
          <cell r="K89">
            <v>0.29599999999999999</v>
          </cell>
          <cell r="L89">
            <v>0.29299999999999998</v>
          </cell>
          <cell r="M89">
            <v>0</v>
          </cell>
          <cell r="N89">
            <v>0</v>
          </cell>
          <cell r="O89">
            <v>0</v>
          </cell>
          <cell r="P89">
            <v>0</v>
          </cell>
          <cell r="Q89" t="str">
            <v>/</v>
          </cell>
          <cell r="R89" t="str">
            <v>/</v>
          </cell>
          <cell r="S89" t="str">
            <v>/</v>
          </cell>
          <cell r="T89" t="str">
            <v>/</v>
          </cell>
          <cell r="U89">
            <v>0</v>
          </cell>
          <cell r="V89">
            <v>0</v>
          </cell>
        </row>
        <row r="90">
          <cell r="B90">
            <v>62</v>
          </cell>
          <cell r="C90" t="str">
            <v>427/4</v>
          </cell>
          <cell r="D90">
            <v>0</v>
          </cell>
          <cell r="E90">
            <v>0</v>
          </cell>
          <cell r="F90">
            <v>0</v>
          </cell>
          <cell r="G90">
            <v>88</v>
          </cell>
          <cell r="H90">
            <v>53</v>
          </cell>
          <cell r="I90">
            <v>11.413440467494523</v>
          </cell>
          <cell r="J90">
            <v>11.648359328588569</v>
          </cell>
          <cell r="K90">
            <v>0.29599999999999999</v>
          </cell>
          <cell r="L90">
            <v>0.29299999999999998</v>
          </cell>
          <cell r="M90">
            <v>0</v>
          </cell>
          <cell r="N90">
            <v>0</v>
          </cell>
          <cell r="O90">
            <v>0</v>
          </cell>
          <cell r="P90">
            <v>0</v>
          </cell>
          <cell r="Q90" t="str">
            <v>/</v>
          </cell>
          <cell r="R90" t="str">
            <v>/</v>
          </cell>
          <cell r="S90" t="str">
            <v>/</v>
          </cell>
          <cell r="T90" t="str">
            <v>/</v>
          </cell>
          <cell r="U90">
            <v>0</v>
          </cell>
          <cell r="V90">
            <v>0</v>
          </cell>
        </row>
        <row r="91">
          <cell r="B91">
            <v>63</v>
          </cell>
          <cell r="C91" t="str">
            <v>427/5</v>
          </cell>
          <cell r="D91">
            <v>0</v>
          </cell>
          <cell r="E91">
            <v>0</v>
          </cell>
          <cell r="F91">
            <v>0</v>
          </cell>
          <cell r="G91">
            <v>88</v>
          </cell>
          <cell r="H91">
            <v>53</v>
          </cell>
          <cell r="I91">
            <v>11.413440467494523</v>
          </cell>
          <cell r="J91">
            <v>11.648359328588569</v>
          </cell>
          <cell r="K91">
            <v>0.29599999999999999</v>
          </cell>
          <cell r="L91">
            <v>0.29299999999999998</v>
          </cell>
          <cell r="M91">
            <v>0</v>
          </cell>
          <cell r="N91">
            <v>0</v>
          </cell>
          <cell r="O91">
            <v>0</v>
          </cell>
          <cell r="P91">
            <v>0</v>
          </cell>
          <cell r="Q91" t="str">
            <v>/</v>
          </cell>
          <cell r="R91" t="str">
            <v>/</v>
          </cell>
          <cell r="S91" t="str">
            <v>/</v>
          </cell>
          <cell r="T91" t="str">
            <v>/</v>
          </cell>
          <cell r="U91">
            <v>0</v>
          </cell>
          <cell r="V91">
            <v>0</v>
          </cell>
        </row>
        <row r="92">
          <cell r="B92">
            <v>64</v>
          </cell>
          <cell r="C92" t="str">
            <v>427/GL</v>
          </cell>
          <cell r="D92">
            <v>0</v>
          </cell>
          <cell r="E92">
            <v>0</v>
          </cell>
          <cell r="F92">
            <v>0</v>
          </cell>
          <cell r="G92">
            <v>86</v>
          </cell>
          <cell r="H92">
            <v>53</v>
          </cell>
          <cell r="I92">
            <v>11.413440467494523</v>
          </cell>
          <cell r="J92">
            <v>11.648359328588569</v>
          </cell>
          <cell r="K92">
            <v>0.29599999999999999</v>
          </cell>
          <cell r="L92">
            <v>0.29299999999999998</v>
          </cell>
          <cell r="M92">
            <v>0</v>
          </cell>
          <cell r="N92">
            <v>0</v>
          </cell>
          <cell r="O92">
            <v>0</v>
          </cell>
          <cell r="P92">
            <v>0</v>
          </cell>
          <cell r="Q92" t="str">
            <v>/</v>
          </cell>
          <cell r="R92" t="str">
            <v>/</v>
          </cell>
          <cell r="S92" t="str">
            <v>/</v>
          </cell>
          <cell r="T92" t="str">
            <v>/</v>
          </cell>
          <cell r="U92">
            <v>0</v>
          </cell>
          <cell r="V92">
            <v>0</v>
          </cell>
        </row>
        <row r="93">
          <cell r="B93">
            <v>65</v>
          </cell>
          <cell r="C93" t="str">
            <v>431-R</v>
          </cell>
          <cell r="D93">
            <v>0</v>
          </cell>
          <cell r="E93">
            <v>0</v>
          </cell>
          <cell r="F93">
            <v>0</v>
          </cell>
          <cell r="G93">
            <v>58</v>
          </cell>
          <cell r="H93">
            <v>45</v>
          </cell>
          <cell r="I93">
            <v>25.767218944059366</v>
          </cell>
          <cell r="J93">
            <v>25.767218944059366</v>
          </cell>
          <cell r="K93">
            <v>0.19700000000000001</v>
          </cell>
          <cell r="L93">
            <v>0.19700000000000001</v>
          </cell>
          <cell r="M93">
            <v>0</v>
          </cell>
          <cell r="N93">
            <v>0</v>
          </cell>
          <cell r="O93">
            <v>0</v>
          </cell>
          <cell r="P93">
            <v>0</v>
          </cell>
          <cell r="Q93" t="str">
            <v>/</v>
          </cell>
          <cell r="R93" t="str">
            <v>/</v>
          </cell>
          <cell r="S93" t="str">
            <v>/</v>
          </cell>
          <cell r="T93" t="str">
            <v>/</v>
          </cell>
          <cell r="U93">
            <v>0</v>
          </cell>
          <cell r="V93">
            <v>0</v>
          </cell>
        </row>
        <row r="94">
          <cell r="B94">
            <v>66</v>
          </cell>
          <cell r="C94" t="str">
            <v>431WK2</v>
          </cell>
          <cell r="D94">
            <v>0</v>
          </cell>
          <cell r="E94">
            <v>0</v>
          </cell>
          <cell r="F94">
            <v>0</v>
          </cell>
          <cell r="G94">
            <v>59</v>
          </cell>
          <cell r="H94">
            <v>40.5</v>
          </cell>
          <cell r="I94">
            <v>25.767218944059366</v>
          </cell>
          <cell r="J94">
            <v>25.767218944059366</v>
          </cell>
          <cell r="K94">
            <v>0.19700000000000001</v>
          </cell>
          <cell r="L94">
            <v>0.19700000000000001</v>
          </cell>
          <cell r="M94">
            <v>0</v>
          </cell>
          <cell r="N94">
            <v>0</v>
          </cell>
          <cell r="O94">
            <v>0</v>
          </cell>
          <cell r="P94">
            <v>0</v>
          </cell>
          <cell r="Q94" t="str">
            <v>/</v>
          </cell>
          <cell r="R94" t="str">
            <v>/</v>
          </cell>
          <cell r="S94" t="str">
            <v>/</v>
          </cell>
          <cell r="T94" t="str">
            <v>/</v>
          </cell>
          <cell r="U94">
            <v>0</v>
          </cell>
          <cell r="V94">
            <v>0</v>
          </cell>
        </row>
        <row r="95">
          <cell r="B95">
            <v>67</v>
          </cell>
          <cell r="C95" t="str">
            <v>435-R</v>
          </cell>
          <cell r="D95">
            <v>0</v>
          </cell>
          <cell r="E95" t="str">
            <v>-</v>
          </cell>
          <cell r="F95">
            <v>0</v>
          </cell>
          <cell r="G95" t="str">
            <v>-</v>
          </cell>
          <cell r="H95" t="str">
            <v>-</v>
          </cell>
          <cell r="I95" t="str">
            <v>-</v>
          </cell>
          <cell r="J95" t="str">
            <v>-</v>
          </cell>
          <cell r="K95" t="str">
            <v>-</v>
          </cell>
          <cell r="L95" t="str">
            <v>-</v>
          </cell>
          <cell r="M95">
            <v>0</v>
          </cell>
          <cell r="N95">
            <v>0</v>
          </cell>
          <cell r="O95">
            <v>0</v>
          </cell>
          <cell r="P95">
            <v>0</v>
          </cell>
          <cell r="Q95" t="str">
            <v>-</v>
          </cell>
          <cell r="R95" t="str">
            <v>-</v>
          </cell>
          <cell r="S95" t="str">
            <v>-</v>
          </cell>
          <cell r="T95" t="str">
            <v>-</v>
          </cell>
          <cell r="U95" t="str">
            <v>-</v>
          </cell>
          <cell r="V95" t="str">
            <v>-</v>
          </cell>
        </row>
        <row r="96">
          <cell r="B96">
            <v>68</v>
          </cell>
          <cell r="C96" t="str">
            <v>436-M</v>
          </cell>
          <cell r="D96">
            <v>0</v>
          </cell>
          <cell r="E96" t="str">
            <v>-</v>
          </cell>
          <cell r="F96">
            <v>0</v>
          </cell>
          <cell r="G96" t="str">
            <v>-</v>
          </cell>
          <cell r="H96" t="str">
            <v>-</v>
          </cell>
          <cell r="I96" t="str">
            <v>-</v>
          </cell>
          <cell r="J96" t="str">
            <v>-</v>
          </cell>
          <cell r="K96" t="str">
            <v>-</v>
          </cell>
          <cell r="L96" t="str">
            <v>-</v>
          </cell>
          <cell r="M96">
            <v>0</v>
          </cell>
          <cell r="N96">
            <v>0</v>
          </cell>
          <cell r="O96">
            <v>0</v>
          </cell>
          <cell r="P96">
            <v>0</v>
          </cell>
          <cell r="Q96" t="str">
            <v>-</v>
          </cell>
          <cell r="R96" t="str">
            <v>-</v>
          </cell>
          <cell r="S96" t="str">
            <v>-</v>
          </cell>
          <cell r="T96" t="str">
            <v>-</v>
          </cell>
          <cell r="U96" t="str">
            <v>-</v>
          </cell>
          <cell r="V96" t="str">
            <v>-</v>
          </cell>
        </row>
        <row r="97">
          <cell r="B97">
            <v>69</v>
          </cell>
          <cell r="C97" t="str">
            <v>437-R</v>
          </cell>
          <cell r="D97">
            <v>0</v>
          </cell>
          <cell r="E97" t="str">
            <v>-</v>
          </cell>
          <cell r="F97">
            <v>0</v>
          </cell>
          <cell r="G97" t="str">
            <v>-</v>
          </cell>
          <cell r="H97" t="str">
            <v>-</v>
          </cell>
          <cell r="I97" t="str">
            <v>-</v>
          </cell>
          <cell r="J97" t="str">
            <v>-</v>
          </cell>
          <cell r="K97" t="str">
            <v>-</v>
          </cell>
          <cell r="L97" t="str">
            <v>-</v>
          </cell>
          <cell r="M97">
            <v>0</v>
          </cell>
          <cell r="N97">
            <v>0</v>
          </cell>
          <cell r="O97">
            <v>0</v>
          </cell>
          <cell r="P97">
            <v>0</v>
          </cell>
          <cell r="Q97" t="str">
            <v>-</v>
          </cell>
          <cell r="R97" t="str">
            <v>-</v>
          </cell>
          <cell r="S97" t="str">
            <v>-</v>
          </cell>
          <cell r="T97" t="str">
            <v>-</v>
          </cell>
          <cell r="U97" t="str">
            <v>-</v>
          </cell>
          <cell r="V97" t="str">
            <v>-</v>
          </cell>
        </row>
        <row r="98">
          <cell r="B98">
            <v>70</v>
          </cell>
          <cell r="C98" t="str">
            <v>440/11</v>
          </cell>
          <cell r="D98">
            <v>0</v>
          </cell>
          <cell r="E98">
            <v>0</v>
          </cell>
          <cell r="F98">
            <v>0</v>
          </cell>
          <cell r="G98">
            <v>59</v>
          </cell>
          <cell r="H98">
            <v>45</v>
          </cell>
          <cell r="I98">
            <v>25.767218944059366</v>
          </cell>
          <cell r="J98">
            <v>25.767218944059366</v>
          </cell>
          <cell r="K98">
            <v>0.19700000000000001</v>
          </cell>
          <cell r="L98">
            <v>0.19700000000000001</v>
          </cell>
          <cell r="M98">
            <v>0</v>
          </cell>
          <cell r="N98">
            <v>0</v>
          </cell>
          <cell r="O98">
            <v>0</v>
          </cell>
          <cell r="P98">
            <v>0</v>
          </cell>
          <cell r="Q98" t="str">
            <v>/</v>
          </cell>
          <cell r="R98" t="str">
            <v>/</v>
          </cell>
          <cell r="S98" t="str">
            <v>/</v>
          </cell>
          <cell r="T98" t="str">
            <v>/</v>
          </cell>
          <cell r="U98">
            <v>0</v>
          </cell>
          <cell r="V98">
            <v>0</v>
          </cell>
        </row>
        <row r="99">
          <cell r="B99">
            <v>71</v>
          </cell>
          <cell r="C99" t="str">
            <v>440/21</v>
          </cell>
          <cell r="D99">
            <v>0</v>
          </cell>
          <cell r="E99">
            <v>0</v>
          </cell>
          <cell r="F99">
            <v>0</v>
          </cell>
          <cell r="G99">
            <v>70</v>
          </cell>
          <cell r="H99">
            <v>49</v>
          </cell>
          <cell r="I99">
            <v>12.574820180071427</v>
          </cell>
          <cell r="J99">
            <v>8.9106705279572278</v>
          </cell>
          <cell r="K99">
            <v>0.28199999999999997</v>
          </cell>
          <cell r="L99">
            <v>0.33500000000000002</v>
          </cell>
          <cell r="M99">
            <v>0</v>
          </cell>
          <cell r="N99">
            <v>0</v>
          </cell>
          <cell r="O99">
            <v>0</v>
          </cell>
          <cell r="P99">
            <v>0</v>
          </cell>
          <cell r="Q99" t="str">
            <v>/</v>
          </cell>
          <cell r="R99" t="str">
            <v>/</v>
          </cell>
          <cell r="S99" t="str">
            <v>/</v>
          </cell>
          <cell r="T99" t="str">
            <v>/</v>
          </cell>
          <cell r="U99">
            <v>0</v>
          </cell>
          <cell r="V99">
            <v>0</v>
          </cell>
        </row>
        <row r="100">
          <cell r="B100">
            <v>72</v>
          </cell>
          <cell r="C100" t="str">
            <v>445/86</v>
          </cell>
          <cell r="D100">
            <v>0</v>
          </cell>
          <cell r="E100">
            <v>0</v>
          </cell>
          <cell r="F100">
            <v>0</v>
          </cell>
          <cell r="G100">
            <v>74</v>
          </cell>
          <cell r="H100">
            <v>34</v>
          </cell>
          <cell r="I100">
            <v>9.2386433976034947</v>
          </cell>
          <cell r="J100">
            <v>13.319835899621713</v>
          </cell>
          <cell r="K100">
            <v>0.32900000000000001</v>
          </cell>
          <cell r="L100">
            <v>0.27400000000000002</v>
          </cell>
          <cell r="M100">
            <v>0</v>
          </cell>
          <cell r="N100">
            <v>0</v>
          </cell>
          <cell r="O100">
            <v>0</v>
          </cell>
          <cell r="P100">
            <v>0</v>
          </cell>
          <cell r="Q100" t="str">
            <v>/</v>
          </cell>
          <cell r="R100" t="str">
            <v>/</v>
          </cell>
          <cell r="S100" t="str">
            <v>/</v>
          </cell>
          <cell r="T100" t="str">
            <v>/</v>
          </cell>
          <cell r="U100">
            <v>0</v>
          </cell>
          <cell r="V100">
            <v>0</v>
          </cell>
        </row>
        <row r="101">
          <cell r="B101">
            <v>73</v>
          </cell>
          <cell r="C101" t="str">
            <v>446/150</v>
          </cell>
          <cell r="D101">
            <v>0</v>
          </cell>
          <cell r="E101">
            <v>0</v>
          </cell>
          <cell r="F101">
            <v>0</v>
          </cell>
          <cell r="G101">
            <v>54</v>
          </cell>
          <cell r="H101">
            <v>34.299999999999997</v>
          </cell>
          <cell r="I101">
            <v>38.578758535550321</v>
          </cell>
          <cell r="J101">
            <v>35.012779664577565</v>
          </cell>
          <cell r="K101">
            <v>0.161</v>
          </cell>
          <cell r="L101">
            <v>0.16900000000000001</v>
          </cell>
          <cell r="M101">
            <v>0</v>
          </cell>
          <cell r="N101">
            <v>0</v>
          </cell>
          <cell r="O101">
            <v>0</v>
          </cell>
          <cell r="P101">
            <v>0</v>
          </cell>
          <cell r="Q101" t="str">
            <v>/</v>
          </cell>
          <cell r="R101" t="str">
            <v>/</v>
          </cell>
          <cell r="S101" t="str">
            <v>/</v>
          </cell>
          <cell r="T101" t="str">
            <v>/</v>
          </cell>
          <cell r="U101">
            <v>0</v>
          </cell>
          <cell r="V101">
            <v>0</v>
          </cell>
        </row>
        <row r="102">
          <cell r="B102">
            <v>74</v>
          </cell>
          <cell r="C102" t="str">
            <v>446/225</v>
          </cell>
          <cell r="D102">
            <v>0</v>
          </cell>
          <cell r="E102">
            <v>0</v>
          </cell>
          <cell r="F102">
            <v>0</v>
          </cell>
          <cell r="G102">
            <v>54</v>
          </cell>
          <cell r="H102">
            <v>34.299999999999997</v>
          </cell>
          <cell r="I102">
            <v>37.180249851278994</v>
          </cell>
          <cell r="J102">
            <v>44.444444444444443</v>
          </cell>
          <cell r="K102">
            <v>0.16400000000000001</v>
          </cell>
          <cell r="L102">
            <v>0.15</v>
          </cell>
          <cell r="M102">
            <v>0</v>
          </cell>
          <cell r="N102">
            <v>0</v>
          </cell>
          <cell r="O102">
            <v>0</v>
          </cell>
          <cell r="P102">
            <v>0</v>
          </cell>
          <cell r="Q102" t="str">
            <v>/</v>
          </cell>
          <cell r="R102" t="str">
            <v>/</v>
          </cell>
          <cell r="S102" t="str">
            <v>/</v>
          </cell>
          <cell r="T102" t="str">
            <v>/</v>
          </cell>
          <cell r="U102">
            <v>0</v>
          </cell>
          <cell r="V102">
            <v>0</v>
          </cell>
        </row>
        <row r="103">
          <cell r="B103">
            <v>75</v>
          </cell>
          <cell r="C103" t="str">
            <v>446/300</v>
          </cell>
          <cell r="D103">
            <v>0</v>
          </cell>
          <cell r="E103">
            <v>0</v>
          </cell>
          <cell r="F103">
            <v>0</v>
          </cell>
          <cell r="G103">
            <v>54</v>
          </cell>
          <cell r="H103">
            <v>34.299999999999997</v>
          </cell>
          <cell r="I103">
            <v>45.653761869978091</v>
          </cell>
          <cell r="J103">
            <v>45.653761869978091</v>
          </cell>
          <cell r="K103">
            <v>0.14799999999999999</v>
          </cell>
          <cell r="L103">
            <v>0.14799999999999999</v>
          </cell>
          <cell r="M103">
            <v>0</v>
          </cell>
          <cell r="N103">
            <v>0</v>
          </cell>
          <cell r="O103">
            <v>0</v>
          </cell>
          <cell r="P103">
            <v>0</v>
          </cell>
          <cell r="Q103" t="str">
            <v>/</v>
          </cell>
          <cell r="R103" t="str">
            <v>/</v>
          </cell>
          <cell r="S103" t="str">
            <v>/</v>
          </cell>
          <cell r="T103" t="str">
            <v>/</v>
          </cell>
          <cell r="U103">
            <v>0</v>
          </cell>
          <cell r="V103">
            <v>0</v>
          </cell>
        </row>
        <row r="104">
          <cell r="B104">
            <v>76</v>
          </cell>
          <cell r="C104" t="str">
            <v>447/150</v>
          </cell>
          <cell r="D104">
            <v>0</v>
          </cell>
          <cell r="E104">
            <v>0</v>
          </cell>
          <cell r="F104">
            <v>0</v>
          </cell>
          <cell r="G104">
            <v>59</v>
          </cell>
          <cell r="H104">
            <v>37</v>
          </cell>
          <cell r="I104">
            <v>25.507601265177019</v>
          </cell>
          <cell r="J104">
            <v>24.999999999999996</v>
          </cell>
          <cell r="K104">
            <v>0.19800000000000001</v>
          </cell>
          <cell r="L104">
            <v>0.2</v>
          </cell>
          <cell r="M104">
            <v>0</v>
          </cell>
          <cell r="N104">
            <v>0</v>
          </cell>
          <cell r="O104">
            <v>0</v>
          </cell>
          <cell r="P104">
            <v>0</v>
          </cell>
          <cell r="Q104" t="str">
            <v>/</v>
          </cell>
          <cell r="R104" t="str">
            <v>/</v>
          </cell>
          <cell r="S104" t="str">
            <v>/</v>
          </cell>
          <cell r="T104" t="str">
            <v>/</v>
          </cell>
          <cell r="U104">
            <v>0</v>
          </cell>
          <cell r="V104">
            <v>0</v>
          </cell>
        </row>
        <row r="105">
          <cell r="B105">
            <v>77</v>
          </cell>
          <cell r="C105" t="str">
            <v>447/225</v>
          </cell>
          <cell r="D105">
            <v>0</v>
          </cell>
          <cell r="E105">
            <v>0</v>
          </cell>
          <cell r="F105">
            <v>0</v>
          </cell>
          <cell r="G105">
            <v>59</v>
          </cell>
          <cell r="H105">
            <v>37</v>
          </cell>
          <cell r="I105">
            <v>37.180249851278994</v>
          </cell>
          <cell r="J105">
            <v>44.444444444444443</v>
          </cell>
          <cell r="K105">
            <v>0.16400000000000001</v>
          </cell>
          <cell r="L105">
            <v>0.15</v>
          </cell>
          <cell r="M105">
            <v>0</v>
          </cell>
          <cell r="N105">
            <v>0</v>
          </cell>
          <cell r="O105">
            <v>0</v>
          </cell>
          <cell r="P105">
            <v>0</v>
          </cell>
          <cell r="Q105" t="str">
            <v>/</v>
          </cell>
          <cell r="R105" t="str">
            <v>/</v>
          </cell>
          <cell r="S105" t="str">
            <v>/</v>
          </cell>
          <cell r="T105" t="str">
            <v>/</v>
          </cell>
          <cell r="U105">
            <v>0</v>
          </cell>
          <cell r="V105">
            <v>0</v>
          </cell>
        </row>
        <row r="106">
          <cell r="B106">
            <v>78</v>
          </cell>
          <cell r="C106" t="str">
            <v>452v</v>
          </cell>
          <cell r="D106">
            <v>0</v>
          </cell>
          <cell r="E106">
            <v>0</v>
          </cell>
          <cell r="F106">
            <v>0</v>
          </cell>
          <cell r="G106">
            <v>70</v>
          </cell>
          <cell r="H106">
            <v>41</v>
          </cell>
          <cell r="I106">
            <v>66.098221957829338</v>
          </cell>
          <cell r="J106">
            <v>79.719387755102034</v>
          </cell>
          <cell r="K106">
            <v>0.123</v>
          </cell>
          <cell r="L106">
            <v>0.112</v>
          </cell>
          <cell r="M106">
            <v>0</v>
          </cell>
          <cell r="N106">
            <v>0</v>
          </cell>
          <cell r="O106">
            <v>0</v>
          </cell>
          <cell r="P106">
            <v>0</v>
          </cell>
          <cell r="Q106" t="str">
            <v>/</v>
          </cell>
          <cell r="R106" t="str">
            <v>/</v>
          </cell>
          <cell r="S106" t="str">
            <v>/</v>
          </cell>
          <cell r="T106" t="str">
            <v>/</v>
          </cell>
          <cell r="U106">
            <v>0</v>
          </cell>
          <cell r="V106">
            <v>0</v>
          </cell>
        </row>
        <row r="107">
          <cell r="B107">
            <v>79</v>
          </cell>
          <cell r="C107" t="str">
            <v>461AK Silendo</v>
          </cell>
          <cell r="D107">
            <v>0</v>
          </cell>
          <cell r="E107" t="str">
            <v>-</v>
          </cell>
          <cell r="F107">
            <v>0</v>
          </cell>
          <cell r="G107">
            <v>93</v>
          </cell>
          <cell r="H107">
            <v>39</v>
          </cell>
          <cell r="I107" t="str">
            <v>-</v>
          </cell>
          <cell r="J107" t="str">
            <v>-</v>
          </cell>
          <cell r="K107" t="str">
            <v>-</v>
          </cell>
          <cell r="L107" t="str">
            <v>-</v>
          </cell>
          <cell r="M107">
            <v>0</v>
          </cell>
          <cell r="N107">
            <v>0</v>
          </cell>
          <cell r="O107">
            <v>0</v>
          </cell>
          <cell r="P107">
            <v>0</v>
          </cell>
          <cell r="Q107" t="str">
            <v>-</v>
          </cell>
          <cell r="R107" t="str">
            <v>-</v>
          </cell>
          <cell r="S107" t="str">
            <v>-</v>
          </cell>
          <cell r="T107" t="str">
            <v>-</v>
          </cell>
          <cell r="U107" t="str">
            <v>-</v>
          </cell>
          <cell r="V107" t="str">
            <v>-</v>
          </cell>
        </row>
        <row r="108">
          <cell r="B108">
            <v>80</v>
          </cell>
          <cell r="C108" t="str">
            <v>464 Incendo</v>
          </cell>
          <cell r="D108">
            <v>0</v>
          </cell>
          <cell r="E108">
            <v>0</v>
          </cell>
          <cell r="F108">
            <v>0</v>
          </cell>
          <cell r="G108">
            <v>61</v>
          </cell>
          <cell r="H108">
            <v>51</v>
          </cell>
          <cell r="I108">
            <v>10.27284681130835</v>
          </cell>
          <cell r="J108">
            <v>10.27284681130835</v>
          </cell>
          <cell r="K108">
            <v>0.312</v>
          </cell>
          <cell r="L108">
            <v>0.312</v>
          </cell>
          <cell r="M108">
            <v>0</v>
          </cell>
          <cell r="N108">
            <v>0</v>
          </cell>
          <cell r="O108">
            <v>0</v>
          </cell>
          <cell r="P108">
            <v>0</v>
          </cell>
          <cell r="Q108" t="str">
            <v>/</v>
          </cell>
          <cell r="R108" t="str">
            <v>/</v>
          </cell>
          <cell r="S108" t="str">
            <v>/</v>
          </cell>
          <cell r="T108" t="str">
            <v>/</v>
          </cell>
          <cell r="U108">
            <v>0</v>
          </cell>
          <cell r="V108">
            <v>0</v>
          </cell>
        </row>
        <row r="109">
          <cell r="B109">
            <v>81</v>
          </cell>
          <cell r="C109" t="str">
            <v>465/1</v>
          </cell>
          <cell r="D109">
            <v>0</v>
          </cell>
          <cell r="E109">
            <v>0</v>
          </cell>
          <cell r="F109">
            <v>0</v>
          </cell>
          <cell r="G109">
            <v>74</v>
          </cell>
          <cell r="H109">
            <v>57</v>
          </cell>
          <cell r="I109">
            <v>10.27284681130835</v>
          </cell>
          <cell r="J109">
            <v>10.27284681130835</v>
          </cell>
          <cell r="K109">
            <v>0.312</v>
          </cell>
          <cell r="L109">
            <v>0.312</v>
          </cell>
          <cell r="M109">
            <v>0</v>
          </cell>
          <cell r="N109">
            <v>0</v>
          </cell>
          <cell r="O109">
            <v>0</v>
          </cell>
          <cell r="P109">
            <v>0</v>
          </cell>
          <cell r="Q109" t="str">
            <v>/</v>
          </cell>
          <cell r="R109" t="str">
            <v>/</v>
          </cell>
          <cell r="S109" t="str">
            <v>/</v>
          </cell>
          <cell r="T109" t="str">
            <v>/</v>
          </cell>
          <cell r="U109">
            <v>0</v>
          </cell>
          <cell r="V109">
            <v>0</v>
          </cell>
        </row>
        <row r="110">
          <cell r="B110">
            <v>82</v>
          </cell>
          <cell r="C110" t="str">
            <v>465/2</v>
          </cell>
          <cell r="D110">
            <v>0</v>
          </cell>
          <cell r="E110">
            <v>0</v>
          </cell>
          <cell r="F110">
            <v>0</v>
          </cell>
          <cell r="G110">
            <v>74</v>
          </cell>
          <cell r="H110">
            <v>57</v>
          </cell>
          <cell r="I110">
            <v>10.27284681130835</v>
          </cell>
          <cell r="J110">
            <v>10.27284681130835</v>
          </cell>
          <cell r="K110">
            <v>0.312</v>
          </cell>
          <cell r="L110">
            <v>0.312</v>
          </cell>
          <cell r="M110">
            <v>0</v>
          </cell>
          <cell r="N110">
            <v>0</v>
          </cell>
          <cell r="O110">
            <v>0</v>
          </cell>
          <cell r="P110">
            <v>0</v>
          </cell>
          <cell r="Q110" t="str">
            <v>/</v>
          </cell>
          <cell r="R110" t="str">
            <v>/</v>
          </cell>
          <cell r="S110" t="str">
            <v>/</v>
          </cell>
          <cell r="T110" t="str">
            <v>/</v>
          </cell>
          <cell r="U110">
            <v>0</v>
          </cell>
          <cell r="V110">
            <v>0</v>
          </cell>
        </row>
        <row r="111">
          <cell r="B111">
            <v>83</v>
          </cell>
          <cell r="C111" t="str">
            <v>466/1</v>
          </cell>
          <cell r="D111">
            <v>0</v>
          </cell>
          <cell r="E111">
            <v>0</v>
          </cell>
          <cell r="F111">
            <v>0</v>
          </cell>
          <cell r="G111">
            <v>70</v>
          </cell>
          <cell r="H111">
            <v>70</v>
          </cell>
          <cell r="I111">
            <v>6.8171437531103214</v>
          </cell>
          <cell r="J111">
            <v>6.8171437531103214</v>
          </cell>
          <cell r="K111">
            <v>0.38300000000000001</v>
          </cell>
          <cell r="L111">
            <v>0.38300000000000001</v>
          </cell>
          <cell r="M111">
            <v>0</v>
          </cell>
          <cell r="N111">
            <v>0</v>
          </cell>
          <cell r="O111">
            <v>0</v>
          </cell>
          <cell r="P111">
            <v>0</v>
          </cell>
          <cell r="Q111" t="str">
            <v>/</v>
          </cell>
          <cell r="R111" t="str">
            <v>/</v>
          </cell>
          <cell r="S111" t="str">
            <v>/</v>
          </cell>
          <cell r="T111" t="str">
            <v>/</v>
          </cell>
          <cell r="U111">
            <v>0</v>
          </cell>
          <cell r="V111">
            <v>0</v>
          </cell>
        </row>
        <row r="112">
          <cell r="B112">
            <v>84</v>
          </cell>
          <cell r="C112" t="str">
            <v>466/2</v>
          </cell>
          <cell r="D112">
            <v>0</v>
          </cell>
          <cell r="E112">
            <v>0</v>
          </cell>
          <cell r="F112">
            <v>0</v>
          </cell>
          <cell r="G112">
            <v>70</v>
          </cell>
          <cell r="H112">
            <v>70</v>
          </cell>
          <cell r="I112">
            <v>6.8171437531103214</v>
          </cell>
          <cell r="J112">
            <v>6.8171437531103214</v>
          </cell>
          <cell r="K112">
            <v>0.38300000000000001</v>
          </cell>
          <cell r="L112">
            <v>0.38300000000000001</v>
          </cell>
          <cell r="M112">
            <v>0</v>
          </cell>
          <cell r="N112">
            <v>0</v>
          </cell>
          <cell r="O112">
            <v>0</v>
          </cell>
          <cell r="P112">
            <v>0</v>
          </cell>
          <cell r="Q112" t="str">
            <v>/</v>
          </cell>
          <cell r="R112" t="str">
            <v>/</v>
          </cell>
          <cell r="S112" t="str">
            <v>/</v>
          </cell>
          <cell r="T112" t="str">
            <v>/</v>
          </cell>
          <cell r="U112">
            <v>0</v>
          </cell>
          <cell r="V112">
            <v>0</v>
          </cell>
        </row>
        <row r="113">
          <cell r="B113">
            <v>85</v>
          </cell>
          <cell r="C113" t="str">
            <v>468AK/1</v>
          </cell>
          <cell r="D113">
            <v>0</v>
          </cell>
          <cell r="E113">
            <v>0</v>
          </cell>
          <cell r="F113">
            <v>0</v>
          </cell>
          <cell r="G113">
            <v>29</v>
          </cell>
          <cell r="H113">
            <v>29</v>
          </cell>
          <cell r="I113">
            <v>164.3655489809336</v>
          </cell>
          <cell r="J113">
            <v>164.3655489809336</v>
          </cell>
          <cell r="K113">
            <v>7.8E-2</v>
          </cell>
          <cell r="L113">
            <v>7.8E-2</v>
          </cell>
          <cell r="M113">
            <v>0</v>
          </cell>
          <cell r="N113">
            <v>0</v>
          </cell>
          <cell r="O113">
            <v>0</v>
          </cell>
          <cell r="P113">
            <v>0</v>
          </cell>
          <cell r="Q113" t="str">
            <v>/</v>
          </cell>
          <cell r="R113" t="str">
            <v>/</v>
          </cell>
          <cell r="S113" t="str">
            <v>/</v>
          </cell>
          <cell r="T113" t="str">
            <v>/</v>
          </cell>
          <cell r="U113">
            <v>0</v>
          </cell>
          <cell r="V113">
            <v>0</v>
          </cell>
        </row>
        <row r="114">
          <cell r="B114">
            <v>86</v>
          </cell>
          <cell r="C114" t="str">
            <v>468AK/2</v>
          </cell>
          <cell r="D114">
            <v>0</v>
          </cell>
          <cell r="E114">
            <v>0</v>
          </cell>
          <cell r="F114">
            <v>0</v>
          </cell>
          <cell r="G114">
            <v>29</v>
          </cell>
          <cell r="H114">
            <v>29</v>
          </cell>
          <cell r="I114">
            <v>164.3655489809336</v>
          </cell>
          <cell r="J114">
            <v>164.3655489809336</v>
          </cell>
          <cell r="K114">
            <v>7.8E-2</v>
          </cell>
          <cell r="L114">
            <v>7.8E-2</v>
          </cell>
          <cell r="M114">
            <v>0</v>
          </cell>
          <cell r="N114">
            <v>0</v>
          </cell>
          <cell r="O114">
            <v>0</v>
          </cell>
          <cell r="P114">
            <v>0</v>
          </cell>
          <cell r="Q114" t="str">
            <v>/</v>
          </cell>
          <cell r="R114" t="str">
            <v>/</v>
          </cell>
          <cell r="S114" t="str">
            <v>/</v>
          </cell>
          <cell r="T114" t="str">
            <v>/</v>
          </cell>
          <cell r="U114">
            <v>0</v>
          </cell>
          <cell r="V114">
            <v>0</v>
          </cell>
        </row>
        <row r="115">
          <cell r="B115">
            <v>87</v>
          </cell>
          <cell r="C115" t="str">
            <v>469 Invisido</v>
          </cell>
          <cell r="D115">
            <v>0</v>
          </cell>
          <cell r="E115" t="str">
            <v>-</v>
          </cell>
          <cell r="F115">
            <v>0</v>
          </cell>
          <cell r="G115" t="str">
            <v>-</v>
          </cell>
          <cell r="H115" t="str">
            <v>-</v>
          </cell>
          <cell r="I115" t="str">
            <v>-</v>
          </cell>
          <cell r="J115" t="str">
            <v>-</v>
          </cell>
          <cell r="K115" t="str">
            <v>-</v>
          </cell>
          <cell r="L115" t="str">
            <v>-</v>
          </cell>
          <cell r="M115">
            <v>0</v>
          </cell>
          <cell r="N115">
            <v>0</v>
          </cell>
          <cell r="O115">
            <v>0</v>
          </cell>
          <cell r="P115">
            <v>0</v>
          </cell>
          <cell r="Q115" t="str">
            <v>-</v>
          </cell>
          <cell r="R115" t="str">
            <v>-</v>
          </cell>
          <cell r="S115" t="str">
            <v>-</v>
          </cell>
          <cell r="T115" t="str">
            <v>-</v>
          </cell>
          <cell r="U115" t="str">
            <v>-</v>
          </cell>
          <cell r="V115" t="str">
            <v>-</v>
          </cell>
        </row>
        <row r="116">
          <cell r="B116">
            <v>88</v>
          </cell>
          <cell r="C116" t="str">
            <v>XD1</v>
          </cell>
          <cell r="D116">
            <v>0</v>
          </cell>
          <cell r="E116" t="str">
            <v>-</v>
          </cell>
          <cell r="F116">
            <v>0</v>
          </cell>
          <cell r="G116" t="str">
            <v>-</v>
          </cell>
          <cell r="H116" t="str">
            <v>-</v>
          </cell>
          <cell r="I116" t="str">
            <v>-</v>
          </cell>
          <cell r="J116" t="str">
            <v>-</v>
          </cell>
          <cell r="K116" t="str">
            <v>-</v>
          </cell>
          <cell r="L116" t="str">
            <v>-</v>
          </cell>
          <cell r="M116">
            <v>0</v>
          </cell>
          <cell r="N116">
            <v>0</v>
          </cell>
          <cell r="O116">
            <v>0</v>
          </cell>
          <cell r="P116">
            <v>0</v>
          </cell>
          <cell r="Q116" t="str">
            <v>-</v>
          </cell>
          <cell r="R116" t="str">
            <v>-</v>
          </cell>
          <cell r="S116" t="str">
            <v>-</v>
          </cell>
          <cell r="T116" t="str">
            <v>-</v>
          </cell>
          <cell r="U116" t="str">
            <v>-</v>
          </cell>
          <cell r="V116" t="str">
            <v>-</v>
          </cell>
        </row>
        <row r="117">
          <cell r="B117">
            <v>89</v>
          </cell>
          <cell r="C117" t="str">
            <v>XD2</v>
          </cell>
          <cell r="D117">
            <v>0</v>
          </cell>
          <cell r="E117" t="str">
            <v>-</v>
          </cell>
          <cell r="F117">
            <v>0</v>
          </cell>
          <cell r="G117" t="str">
            <v>-</v>
          </cell>
          <cell r="H117" t="str">
            <v>-</v>
          </cell>
          <cell r="I117" t="str">
            <v>-</v>
          </cell>
          <cell r="J117" t="str">
            <v>-</v>
          </cell>
          <cell r="K117" t="str">
            <v>-</v>
          </cell>
          <cell r="L117" t="str">
            <v>-</v>
          </cell>
          <cell r="M117">
            <v>0</v>
          </cell>
          <cell r="N117">
            <v>0</v>
          </cell>
          <cell r="O117">
            <v>0</v>
          </cell>
          <cell r="P117">
            <v>0</v>
          </cell>
          <cell r="Q117" t="str">
            <v>-</v>
          </cell>
          <cell r="R117" t="str">
            <v>-</v>
          </cell>
          <cell r="S117" t="str">
            <v>-</v>
          </cell>
          <cell r="T117" t="str">
            <v>-</v>
          </cell>
          <cell r="U117" t="str">
            <v>-</v>
          </cell>
          <cell r="V117" t="str">
            <v>-</v>
          </cell>
        </row>
        <row r="118">
          <cell r="B118">
            <v>90</v>
          </cell>
          <cell r="C118" t="str">
            <v>XD3</v>
          </cell>
          <cell r="D118">
            <v>0</v>
          </cell>
          <cell r="E118" t="str">
            <v>-</v>
          </cell>
          <cell r="F118">
            <v>0</v>
          </cell>
          <cell r="G118" t="str">
            <v>-</v>
          </cell>
          <cell r="H118" t="str">
            <v>-</v>
          </cell>
          <cell r="I118" t="str">
            <v>-</v>
          </cell>
          <cell r="J118" t="str">
            <v>-</v>
          </cell>
          <cell r="K118" t="str">
            <v>-</v>
          </cell>
          <cell r="L118" t="str">
            <v>-</v>
          </cell>
          <cell r="M118">
            <v>0</v>
          </cell>
          <cell r="N118">
            <v>0</v>
          </cell>
          <cell r="O118">
            <v>0</v>
          </cell>
          <cell r="P118">
            <v>0</v>
          </cell>
          <cell r="Q118" t="str">
            <v>-</v>
          </cell>
          <cell r="R118" t="str">
            <v>-</v>
          </cell>
          <cell r="S118" t="str">
            <v>-</v>
          </cell>
          <cell r="T118" t="str">
            <v>-</v>
          </cell>
          <cell r="U118" t="str">
            <v>-</v>
          </cell>
          <cell r="V118" t="str">
            <v>-</v>
          </cell>
        </row>
        <row r="119">
          <cell r="B119">
            <v>91</v>
          </cell>
          <cell r="C119"/>
          <cell r="D119">
            <v>0</v>
          </cell>
          <cell r="E119" t="e">
            <v>#DIV/0!</v>
          </cell>
          <cell r="F119">
            <v>0</v>
          </cell>
          <cell r="G119">
            <v>0</v>
          </cell>
          <cell r="H119">
            <v>0</v>
          </cell>
          <cell r="I119" t="e">
            <v>#DIV/0!</v>
          </cell>
          <cell r="J119" t="e">
            <v>#DIV/0!</v>
          </cell>
          <cell r="K119">
            <v>0</v>
          </cell>
          <cell r="L119">
            <v>0</v>
          </cell>
          <cell r="M119">
            <v>0</v>
          </cell>
          <cell r="N119">
            <v>0</v>
          </cell>
          <cell r="O119">
            <v>0</v>
          </cell>
          <cell r="P119">
            <v>0</v>
          </cell>
          <cell r="Q119" t="str">
            <v>/</v>
          </cell>
          <cell r="R119" t="str">
            <v>/</v>
          </cell>
          <cell r="S119" t="str">
            <v>/</v>
          </cell>
          <cell r="T119" t="str">
            <v>/</v>
          </cell>
          <cell r="U119" t="e">
            <v>#DIV/0!</v>
          </cell>
          <cell r="V119" t="e">
            <v>#DIV/0!</v>
          </cell>
        </row>
        <row r="120">
          <cell r="B120">
            <v>92</v>
          </cell>
          <cell r="C120"/>
          <cell r="D120">
            <v>0</v>
          </cell>
          <cell r="E120" t="e">
            <v>#DIV/0!</v>
          </cell>
          <cell r="F120">
            <v>0</v>
          </cell>
          <cell r="G120">
            <v>0</v>
          </cell>
          <cell r="H120">
            <v>0</v>
          </cell>
          <cell r="I120" t="e">
            <v>#DIV/0!</v>
          </cell>
          <cell r="J120" t="e">
            <v>#DIV/0!</v>
          </cell>
          <cell r="K120">
            <v>0</v>
          </cell>
          <cell r="L120">
            <v>0</v>
          </cell>
          <cell r="M120">
            <v>0</v>
          </cell>
          <cell r="N120">
            <v>0</v>
          </cell>
          <cell r="O120">
            <v>0</v>
          </cell>
          <cell r="P120">
            <v>0</v>
          </cell>
          <cell r="Q120" t="str">
            <v>/</v>
          </cell>
          <cell r="R120" t="str">
            <v>/</v>
          </cell>
          <cell r="S120" t="str">
            <v>/</v>
          </cell>
          <cell r="T120" t="str">
            <v>/</v>
          </cell>
          <cell r="U120" t="e">
            <v>#DIV/0!</v>
          </cell>
          <cell r="V120" t="e">
            <v>#DIV/0!</v>
          </cell>
        </row>
        <row r="121">
          <cell r="B121">
            <v>93</v>
          </cell>
          <cell r="C121"/>
          <cell r="D121">
            <v>0</v>
          </cell>
          <cell r="E121" t="e">
            <v>#DIV/0!</v>
          </cell>
          <cell r="F121">
            <v>0</v>
          </cell>
          <cell r="G121">
            <v>0</v>
          </cell>
          <cell r="H121">
            <v>0</v>
          </cell>
          <cell r="I121" t="e">
            <v>#DIV/0!</v>
          </cell>
          <cell r="J121" t="e">
            <v>#DIV/0!</v>
          </cell>
          <cell r="K121">
            <v>0</v>
          </cell>
          <cell r="L121">
            <v>0</v>
          </cell>
          <cell r="M121">
            <v>0</v>
          </cell>
          <cell r="N121">
            <v>0</v>
          </cell>
          <cell r="O121">
            <v>0</v>
          </cell>
          <cell r="P121">
            <v>0</v>
          </cell>
          <cell r="Q121" t="str">
            <v>/</v>
          </cell>
          <cell r="R121" t="str">
            <v>/</v>
          </cell>
          <cell r="S121" t="str">
            <v>/</v>
          </cell>
          <cell r="T121" t="str">
            <v>/</v>
          </cell>
          <cell r="U121" t="e">
            <v>#DIV/0!</v>
          </cell>
          <cell r="V121" t="e">
            <v>#DIV/0!</v>
          </cell>
        </row>
        <row r="122">
          <cell r="B122">
            <v>94</v>
          </cell>
          <cell r="C122"/>
          <cell r="D122">
            <v>0</v>
          </cell>
          <cell r="E122" t="e">
            <v>#DIV/0!</v>
          </cell>
          <cell r="F122">
            <v>0</v>
          </cell>
          <cell r="G122">
            <v>0</v>
          </cell>
          <cell r="H122">
            <v>0</v>
          </cell>
          <cell r="I122" t="e">
            <v>#DIV/0!</v>
          </cell>
          <cell r="J122" t="e">
            <v>#DIV/0!</v>
          </cell>
          <cell r="K122">
            <v>0</v>
          </cell>
          <cell r="L122">
            <v>0</v>
          </cell>
          <cell r="M122">
            <v>0</v>
          </cell>
          <cell r="N122">
            <v>0</v>
          </cell>
          <cell r="O122">
            <v>0</v>
          </cell>
          <cell r="P122">
            <v>0</v>
          </cell>
          <cell r="Q122" t="str">
            <v>/</v>
          </cell>
          <cell r="R122" t="str">
            <v>/</v>
          </cell>
          <cell r="S122" t="str">
            <v>/</v>
          </cell>
          <cell r="T122" t="str">
            <v>/</v>
          </cell>
          <cell r="U122" t="e">
            <v>#DIV/0!</v>
          </cell>
          <cell r="V122" t="e">
            <v>#DIV/0!</v>
          </cell>
        </row>
        <row r="123">
          <cell r="B123">
            <v>95</v>
          </cell>
          <cell r="C123"/>
          <cell r="D123">
            <v>0</v>
          </cell>
          <cell r="E123" t="e">
            <v>#DIV/0!</v>
          </cell>
          <cell r="F123">
            <v>0</v>
          </cell>
          <cell r="G123">
            <v>0</v>
          </cell>
          <cell r="H123">
            <v>0</v>
          </cell>
          <cell r="I123" t="e">
            <v>#DIV/0!</v>
          </cell>
          <cell r="J123" t="e">
            <v>#DIV/0!</v>
          </cell>
          <cell r="K123">
            <v>0</v>
          </cell>
          <cell r="L123">
            <v>0</v>
          </cell>
          <cell r="M123">
            <v>0</v>
          </cell>
          <cell r="N123">
            <v>0</v>
          </cell>
          <cell r="O123">
            <v>0</v>
          </cell>
          <cell r="P123">
            <v>0</v>
          </cell>
          <cell r="Q123" t="str">
            <v>/</v>
          </cell>
          <cell r="R123" t="str">
            <v>/</v>
          </cell>
          <cell r="S123" t="str">
            <v>/</v>
          </cell>
          <cell r="T123" t="str">
            <v>/</v>
          </cell>
          <cell r="U123" t="e">
            <v>#DIV/0!</v>
          </cell>
          <cell r="V123" t="e">
            <v>#DIV/0!</v>
          </cell>
        </row>
        <row r="124">
          <cell r="B124">
            <v>96</v>
          </cell>
          <cell r="C124"/>
          <cell r="D124">
            <v>0</v>
          </cell>
          <cell r="E124" t="e">
            <v>#DIV/0!</v>
          </cell>
          <cell r="F124">
            <v>0</v>
          </cell>
          <cell r="G124">
            <v>0</v>
          </cell>
          <cell r="H124">
            <v>0</v>
          </cell>
          <cell r="I124" t="e">
            <v>#DIV/0!</v>
          </cell>
          <cell r="J124" t="e">
            <v>#DIV/0!</v>
          </cell>
          <cell r="K124">
            <v>0</v>
          </cell>
          <cell r="L124">
            <v>0</v>
          </cell>
          <cell r="M124">
            <v>0</v>
          </cell>
          <cell r="N124">
            <v>0</v>
          </cell>
          <cell r="O124">
            <v>0</v>
          </cell>
          <cell r="P124">
            <v>0</v>
          </cell>
          <cell r="Q124" t="str">
            <v>/</v>
          </cell>
          <cell r="R124" t="str">
            <v>/</v>
          </cell>
          <cell r="S124" t="str">
            <v>/</v>
          </cell>
          <cell r="T124" t="str">
            <v>/</v>
          </cell>
          <cell r="U124" t="e">
            <v>#DIV/0!</v>
          </cell>
          <cell r="V124" t="e">
            <v>#DIV/0!</v>
          </cell>
        </row>
        <row r="125">
          <cell r="B125">
            <v>97</v>
          </cell>
          <cell r="C125"/>
          <cell r="D125">
            <v>0</v>
          </cell>
          <cell r="E125" t="e">
            <v>#DIV/0!</v>
          </cell>
          <cell r="F125">
            <v>0</v>
          </cell>
          <cell r="G125">
            <v>0</v>
          </cell>
          <cell r="H125">
            <v>0</v>
          </cell>
          <cell r="I125" t="e">
            <v>#DIV/0!</v>
          </cell>
          <cell r="J125" t="e">
            <v>#DIV/0!</v>
          </cell>
          <cell r="K125">
            <v>0</v>
          </cell>
          <cell r="L125">
            <v>0</v>
          </cell>
          <cell r="M125">
            <v>0</v>
          </cell>
          <cell r="N125">
            <v>0</v>
          </cell>
          <cell r="O125">
            <v>0</v>
          </cell>
          <cell r="P125">
            <v>0</v>
          </cell>
          <cell r="Q125" t="str">
            <v>/</v>
          </cell>
          <cell r="R125" t="str">
            <v>/</v>
          </cell>
          <cell r="S125" t="str">
            <v>/</v>
          </cell>
          <cell r="T125" t="str">
            <v>/</v>
          </cell>
          <cell r="U125" t="e">
            <v>#DIV/0!</v>
          </cell>
          <cell r="V125" t="e">
            <v>#DIV/0!</v>
          </cell>
        </row>
        <row r="126">
          <cell r="B126">
            <v>98</v>
          </cell>
          <cell r="C126"/>
          <cell r="D126">
            <v>0</v>
          </cell>
          <cell r="E126" t="e">
            <v>#DIV/0!</v>
          </cell>
          <cell r="F126">
            <v>0</v>
          </cell>
          <cell r="G126">
            <v>0</v>
          </cell>
          <cell r="H126">
            <v>0</v>
          </cell>
          <cell r="I126" t="e">
            <v>#DIV/0!</v>
          </cell>
          <cell r="J126" t="e">
            <v>#DIV/0!</v>
          </cell>
          <cell r="K126">
            <v>0</v>
          </cell>
          <cell r="L126">
            <v>0</v>
          </cell>
          <cell r="M126">
            <v>0</v>
          </cell>
          <cell r="N126">
            <v>0</v>
          </cell>
          <cell r="O126">
            <v>0</v>
          </cell>
          <cell r="P126">
            <v>0</v>
          </cell>
          <cell r="Q126" t="str">
            <v>/</v>
          </cell>
          <cell r="R126" t="str">
            <v>/</v>
          </cell>
          <cell r="S126" t="str">
            <v>/</v>
          </cell>
          <cell r="T126" t="str">
            <v>/</v>
          </cell>
          <cell r="U126" t="e">
            <v>#DIV/0!</v>
          </cell>
          <cell r="V126" t="e">
            <v>#DIV/0!</v>
          </cell>
        </row>
        <row r="127">
          <cell r="B127">
            <v>99</v>
          </cell>
          <cell r="C127"/>
          <cell r="D127">
            <v>0</v>
          </cell>
          <cell r="E127" t="e">
            <v>#DIV/0!</v>
          </cell>
          <cell r="F127">
            <v>0</v>
          </cell>
          <cell r="G127">
            <v>0</v>
          </cell>
          <cell r="H127">
            <v>0</v>
          </cell>
          <cell r="I127" t="e">
            <v>#DIV/0!</v>
          </cell>
          <cell r="J127" t="e">
            <v>#DIV/0!</v>
          </cell>
          <cell r="K127">
            <v>0</v>
          </cell>
          <cell r="L127">
            <v>0</v>
          </cell>
          <cell r="M127">
            <v>0</v>
          </cell>
          <cell r="N127">
            <v>0</v>
          </cell>
          <cell r="O127">
            <v>0</v>
          </cell>
          <cell r="P127">
            <v>0</v>
          </cell>
          <cell r="Q127" t="str">
            <v>/</v>
          </cell>
          <cell r="R127" t="str">
            <v>/</v>
          </cell>
          <cell r="S127" t="str">
            <v>/</v>
          </cell>
          <cell r="T127" t="str">
            <v>/</v>
          </cell>
          <cell r="U127" t="e">
            <v>#DIV/0!</v>
          </cell>
          <cell r="V127" t="e">
            <v>#DIV/0!</v>
          </cell>
        </row>
        <row r="128">
          <cell r="B128">
            <v>100</v>
          </cell>
          <cell r="C128"/>
          <cell r="D128">
            <v>0</v>
          </cell>
          <cell r="E128" t="e">
            <v>#DIV/0!</v>
          </cell>
          <cell r="F128">
            <v>0</v>
          </cell>
          <cell r="G128">
            <v>0</v>
          </cell>
          <cell r="H128">
            <v>0</v>
          </cell>
          <cell r="I128" t="e">
            <v>#DIV/0!</v>
          </cell>
          <cell r="J128" t="e">
            <v>#DIV/0!</v>
          </cell>
          <cell r="K128">
            <v>0</v>
          </cell>
          <cell r="L128">
            <v>0</v>
          </cell>
          <cell r="M128">
            <v>0</v>
          </cell>
          <cell r="N128">
            <v>0</v>
          </cell>
          <cell r="O128">
            <v>0</v>
          </cell>
          <cell r="P128">
            <v>0</v>
          </cell>
          <cell r="Q128" t="str">
            <v>/</v>
          </cell>
          <cell r="R128" t="str">
            <v>/</v>
          </cell>
          <cell r="S128" t="str">
            <v>/</v>
          </cell>
          <cell r="T128" t="str">
            <v>/</v>
          </cell>
          <cell r="U128" t="e">
            <v>#DIV/0!</v>
          </cell>
          <cell r="V128" t="e">
            <v>#DIV/0!</v>
          </cell>
        </row>
        <row r="129">
          <cell r="B129">
            <v>101</v>
          </cell>
          <cell r="C129"/>
          <cell r="D129">
            <v>0</v>
          </cell>
          <cell r="E129" t="e">
            <v>#DIV/0!</v>
          </cell>
          <cell r="F129">
            <v>0</v>
          </cell>
          <cell r="G129">
            <v>0</v>
          </cell>
          <cell r="H129">
            <v>0</v>
          </cell>
          <cell r="I129" t="e">
            <v>#DIV/0!</v>
          </cell>
          <cell r="J129" t="e">
            <v>#DIV/0!</v>
          </cell>
          <cell r="K129">
            <v>0</v>
          </cell>
          <cell r="L129">
            <v>0</v>
          </cell>
          <cell r="M129">
            <v>0</v>
          </cell>
          <cell r="N129">
            <v>0</v>
          </cell>
          <cell r="O129">
            <v>0</v>
          </cell>
          <cell r="P129">
            <v>0</v>
          </cell>
          <cell r="Q129" t="str">
            <v>/</v>
          </cell>
          <cell r="R129" t="str">
            <v>/</v>
          </cell>
          <cell r="S129" t="str">
            <v>/</v>
          </cell>
          <cell r="T129" t="str">
            <v>/</v>
          </cell>
          <cell r="U129" t="e">
            <v>#DIV/0!</v>
          </cell>
          <cell r="V129" t="e">
            <v>#DIV/0!</v>
          </cell>
        </row>
      </sheetData>
      <sheetData sheetId="3" refreshError="1"/>
      <sheetData sheetId="4" refreshError="1"/>
      <sheetData sheetId="5">
        <row r="2">
          <cell r="B2" t="str">
            <v>DUI</v>
          </cell>
          <cell r="C2" t="str">
            <v>DE</v>
          </cell>
          <cell r="D2" t="str">
            <v>Produkt</v>
          </cell>
          <cell r="E2" t="str">
            <v>Form</v>
          </cell>
          <cell r="F2" t="str">
            <v>Breite</v>
          </cell>
          <cell r="G2" t="str">
            <v>Höhe</v>
          </cell>
          <cell r="H2" t="str">
            <v>Luftdurchlass</v>
          </cell>
          <cell r="I2" t="str">
            <v>Druckverlust</v>
          </cell>
          <cell r="J2" t="str">
            <v>Oberfläche</v>
          </cell>
          <cell r="K2" t="str">
            <v>Dichte Luft</v>
          </cell>
          <cell r="L2" t="str">
            <v>Geometrischer freier Querschnitt</v>
          </cell>
          <cell r="M2" t="str">
            <v>Akustisch dämpfenden</v>
          </cell>
          <cell r="N2" t="str">
            <v>einbruchlemmend</v>
          </cell>
          <cell r="O2" t="str">
            <v>form lamelle</v>
          </cell>
          <cell r="P2" t="str">
            <v>lamellenabstand</v>
          </cell>
          <cell r="Q2" t="str">
            <v>Optischer freier Querschnitt</v>
          </cell>
          <cell r="R2" t="str">
            <v>Fysischer freier Querschnitt</v>
          </cell>
          <cell r="S2" t="str">
            <v>Es gibt 78 lüftungsgitter die für Sie eingerichtet Anforderungen,erfüllen.</v>
          </cell>
          <cell r="T2" t="str">
            <v>Zuluft</v>
          </cell>
          <cell r="U2" t="str">
            <v>Abluft</v>
          </cell>
          <cell r="V2" t="str">
            <v>Länge</v>
          </cell>
          <cell r="W2" t="str">
            <v>-</v>
          </cell>
          <cell r="X2" t="str">
            <v>?</v>
          </cell>
          <cell r="Y2" t="str">
            <v>Es gibt 78 lüftungsgitter die für Sie eingerichtet Anforderungen,erfüllen.</v>
          </cell>
          <cell r="Z2" t="str">
            <v>Preisklasse***</v>
          </cell>
          <cell r="AA2" t="str">
            <v>auf anfrage</v>
          </cell>
        </row>
        <row r="3">
          <cell r="B3" t="str">
            <v>ENG</v>
          </cell>
          <cell r="C3" t="str">
            <v>UK / EXP</v>
          </cell>
          <cell r="D3" t="str">
            <v>product</v>
          </cell>
          <cell r="E3" t="str">
            <v>form</v>
          </cell>
          <cell r="F3" t="str">
            <v>width</v>
          </cell>
          <cell r="G3" t="str">
            <v>height</v>
          </cell>
          <cell r="H3" t="str">
            <v>airflow</v>
          </cell>
          <cell r="I3" t="str">
            <v>pressure drop</v>
          </cell>
          <cell r="J3" t="str">
            <v>surface</v>
          </cell>
          <cell r="K3" t="str">
            <v>density air</v>
          </cell>
          <cell r="L3" t="str">
            <v>geometrical free area</v>
          </cell>
          <cell r="M3" t="str">
            <v>acoustically damping</v>
          </cell>
          <cell r="N3" t="str">
            <v>burglar-proof</v>
          </cell>
          <cell r="O3" t="str">
            <v>blade form</v>
          </cell>
          <cell r="P3" t="str">
            <v>blade pitch</v>
          </cell>
          <cell r="Q3" t="str">
            <v>optical free area</v>
          </cell>
          <cell r="R3" t="str">
            <v>physical free area</v>
          </cell>
          <cell r="S3" t="str">
            <v>There are 78 louvres that satisfy your requested characteristics.</v>
          </cell>
          <cell r="T3" t="str">
            <v>supply</v>
          </cell>
          <cell r="U3" t="str">
            <v>discharge</v>
          </cell>
          <cell r="V3" t="str">
            <v>length</v>
          </cell>
          <cell r="W3" t="str">
            <v>-</v>
          </cell>
          <cell r="X3" t="str">
            <v>?</v>
          </cell>
          <cell r="Y3" t="str">
            <v>There is 78 louvres that satisfy your requested characteristics.</v>
          </cell>
          <cell r="Z3" t="str">
            <v>price range***</v>
          </cell>
          <cell r="AA3" t="str">
            <v>on request</v>
          </cell>
        </row>
        <row r="4">
          <cell r="B4" t="str">
            <v>FR</v>
          </cell>
          <cell r="C4" t="str">
            <v>BE / FR</v>
          </cell>
          <cell r="D4" t="str">
            <v>produit</v>
          </cell>
          <cell r="E4" t="str">
            <v>forme</v>
          </cell>
          <cell r="F4" t="str">
            <v>largeur</v>
          </cell>
          <cell r="G4" t="str">
            <v>hauteur</v>
          </cell>
          <cell r="H4" t="str">
            <v>débit</v>
          </cell>
          <cell r="I4" t="str">
            <v>perte de pression</v>
          </cell>
          <cell r="J4" t="str">
            <v>surface</v>
          </cell>
          <cell r="K4" t="str">
            <v>densité d'air</v>
          </cell>
          <cell r="L4" t="str">
            <v>passage libre geometrique</v>
          </cell>
          <cell r="M4" t="str">
            <v>amortissement acoustique</v>
          </cell>
          <cell r="N4" t="str">
            <v>anti-efraction</v>
          </cell>
          <cell r="O4" t="str">
            <v>forme lame</v>
          </cell>
          <cell r="P4" t="str">
            <v>pas de la lamelle</v>
          </cell>
          <cell r="Q4" t="str">
            <v>passage libre optique</v>
          </cell>
          <cell r="R4" t="str">
            <v>passage libre physique</v>
          </cell>
          <cell r="S4" t="str">
            <v>Il y a 78 grilles qui satisfient les besoins demandées.</v>
          </cell>
          <cell r="T4" t="str">
            <v>entrée d'air</v>
          </cell>
          <cell r="U4" t="str">
            <v>rejet d'air</v>
          </cell>
          <cell r="V4" t="str">
            <v>longueur</v>
          </cell>
          <cell r="W4" t="str">
            <v>REMARQUE: pour EPB…</v>
          </cell>
          <cell r="X4" t="str">
            <v>?</v>
          </cell>
          <cell r="Y4" t="str">
            <v>Il y a 78 grille qui satisfait les besoins demandées.</v>
          </cell>
          <cell r="Z4" t="str">
            <v>niveau de prix***</v>
          </cell>
          <cell r="AA4" t="str">
            <v>sur demande</v>
          </cell>
        </row>
        <row r="5">
          <cell r="B5" t="str">
            <v>NL</v>
          </cell>
          <cell r="C5" t="str">
            <v>BE / NL</v>
          </cell>
          <cell r="D5" t="str">
            <v>product</v>
          </cell>
          <cell r="E5" t="str">
            <v>vorm</v>
          </cell>
          <cell r="F5" t="str">
            <v>breedte</v>
          </cell>
          <cell r="G5" t="str">
            <v>hoogte</v>
          </cell>
          <cell r="H5" t="str">
            <v>luchtdoorlaat</v>
          </cell>
          <cell r="I5" t="str">
            <v>drukval</v>
          </cell>
          <cell r="J5" t="str">
            <v>oppervlakte</v>
          </cell>
          <cell r="K5" t="str">
            <v>dichtheid lucht</v>
          </cell>
          <cell r="L5" t="str">
            <v>geometrisch vrije doorlaat</v>
          </cell>
          <cell r="M5" t="str">
            <v>akoestisch dempend</v>
          </cell>
          <cell r="N5" t="str">
            <v>inbraakwerend</v>
          </cell>
          <cell r="O5" t="str">
            <v>vorm lamel</v>
          </cell>
          <cell r="P5" t="str">
            <v>stap lamel</v>
          </cell>
          <cell r="Q5" t="str">
            <v>visueel vrije doorlaat</v>
          </cell>
          <cell r="R5" t="str">
            <v>fysisch vrije doorlaat</v>
          </cell>
          <cell r="S5" t="str">
            <v>Er zijn 78 roosters die aan de door u vooropgestelde eisen voldoen.</v>
          </cell>
          <cell r="T5" t="str">
            <v>aanzuig</v>
          </cell>
          <cell r="U5" t="str">
            <v>uitblaas</v>
          </cell>
          <cell r="V5" t="str">
            <v>lengte</v>
          </cell>
          <cell r="W5" t="str">
            <v>MERK OP: om EPB conform te zijn, moet er aan extra eisen voldaan worden. Contacteer hiervoor Renson.</v>
          </cell>
          <cell r="X5" t="str">
            <v>Want er zijn geen roosters die aan de door u ingegeven afmetingen voldoen.</v>
          </cell>
          <cell r="Y5" t="str">
            <v>Er is 78 rooster dat aan de door u vooropgestelde eisen voldoen.</v>
          </cell>
          <cell r="Z5" t="str">
            <v>prijsklasse***</v>
          </cell>
          <cell r="AA5" t="str">
            <v>op aanvraag</v>
          </cell>
        </row>
        <row r="6">
          <cell r="B6" t="str">
            <v>SP</v>
          </cell>
          <cell r="C6" t="str">
            <v>ES</v>
          </cell>
          <cell r="D6" t="str">
            <v>producto</v>
          </cell>
          <cell r="E6" t="str">
            <v>forma</v>
          </cell>
          <cell r="F6" t="str">
            <v>ancho</v>
          </cell>
          <cell r="G6" t="str">
            <v>altura</v>
          </cell>
          <cell r="H6" t="str">
            <v>flujo de aire</v>
          </cell>
          <cell r="I6" t="str">
            <v>caída de preción</v>
          </cell>
          <cell r="J6" t="str">
            <v>superficie</v>
          </cell>
          <cell r="K6" t="str">
            <v>densidad aire</v>
          </cell>
          <cell r="L6" t="str">
            <v>superficie geométrica libre</v>
          </cell>
          <cell r="M6" t="str">
            <v>atenuación acústica</v>
          </cell>
          <cell r="N6" t="str">
            <v>antirrobo</v>
          </cell>
          <cell r="O6" t="str">
            <v>forma de lama</v>
          </cell>
          <cell r="P6" t="str">
            <v>paso de lama</v>
          </cell>
          <cell r="Q6" t="str">
            <v>superficie visual libre</v>
          </cell>
          <cell r="R6" t="str">
            <v>superficie física libre</v>
          </cell>
          <cell r="S6" t="str">
            <v>Hay 78 rejillas que satisfacen los requisitos establecidos de usted.</v>
          </cell>
          <cell r="T6" t="str">
            <v xml:space="preserve">atraccíon </v>
          </cell>
          <cell r="U6" t="str">
            <v>expulsíon</v>
          </cell>
          <cell r="V6" t="str">
            <v>longitud</v>
          </cell>
          <cell r="W6" t="str">
            <v>-</v>
          </cell>
          <cell r="X6" t="str">
            <v>?</v>
          </cell>
          <cell r="Y6" t="str">
            <v>Hay 78 rejillas que satisfacen los requisitos establecidos de usted.</v>
          </cell>
          <cell r="Z6" t="str">
            <v>nivel de precio***</v>
          </cell>
          <cell r="AA6" t="str">
            <v>a solicitud</v>
          </cell>
        </row>
        <row r="9">
          <cell r="B9" t="str">
            <v>DUI</v>
          </cell>
          <cell r="C9" t="str">
            <v>DE</v>
          </cell>
          <cell r="D9" t="str">
            <v>Lüftungsgitter</v>
          </cell>
          <cell r="E9" t="str">
            <v xml:space="preserve">Lüftungsgitter für Wandeinbau </v>
          </cell>
          <cell r="F9" t="str">
            <v xml:space="preserve">Überdruckklappen </v>
          </cell>
          <cell r="G9" t="str">
            <v xml:space="preserve">Lüftungsgitter für Rahmeneinbau </v>
          </cell>
          <cell r="H9" t="str">
            <v xml:space="preserve">Schalldämmende Lüftungsgitter </v>
          </cell>
          <cell r="I9" t="str">
            <v>einbruchhemmendes lüftungsgitter</v>
          </cell>
          <cell r="J9" t="str">
            <v xml:space="preserve">Dachhauben </v>
          </cell>
          <cell r="K9" t="str">
            <v xml:space="preserve">dosierbares </v>
          </cell>
          <cell r="L9" t="str">
            <v>Lüftungsbleche</v>
          </cell>
          <cell r="M9" t="str">
            <v>Stegbleche</v>
          </cell>
          <cell r="N9" t="str">
            <v>Bodengitter</v>
          </cell>
          <cell r="O9" t="str">
            <v>türgitter</v>
          </cell>
          <cell r="P9" t="str">
            <v xml:space="preserve">Feuerbeständig Lüftungsgitter </v>
          </cell>
          <cell r="Q9" t="str">
            <v>alle</v>
          </cell>
        </row>
        <row r="10">
          <cell r="B10" t="str">
            <v>ENG</v>
          </cell>
          <cell r="C10" t="str">
            <v>UK / EXP</v>
          </cell>
          <cell r="D10" t="str">
            <v>wall louvre</v>
          </cell>
          <cell r="E10" t="str">
            <v>surface mounted grille</v>
          </cell>
          <cell r="F10" t="str">
            <v>pressure-relief damper</v>
          </cell>
          <cell r="G10" t="str">
            <v>glazed-in louvre</v>
          </cell>
          <cell r="H10" t="str">
            <v>acoustic louvre</v>
          </cell>
          <cell r="I10" t="str">
            <v>burglar-proof louvre</v>
          </cell>
          <cell r="J10" t="str">
            <v>turret</v>
          </cell>
          <cell r="K10" t="str">
            <v>controllable interior louvre</v>
          </cell>
          <cell r="L10" t="str">
            <v>punched grille</v>
          </cell>
          <cell r="M10" t="str">
            <v>ventilation grille</v>
          </cell>
          <cell r="N10" t="str">
            <v>floor grille</v>
          </cell>
          <cell r="O10" t="str">
            <v>door Grille</v>
          </cell>
          <cell r="P10" t="str">
            <v>fire-resistant louvre</v>
          </cell>
          <cell r="Q10" t="str">
            <v>all</v>
          </cell>
        </row>
        <row r="11">
          <cell r="B11" t="str">
            <v>FR</v>
          </cell>
          <cell r="C11" t="str">
            <v>BE / FR</v>
          </cell>
          <cell r="D11" t="str">
            <v>grille mural</v>
          </cell>
          <cell r="E11" t="str">
            <v>grille à encastrer</v>
          </cell>
          <cell r="F11" t="str">
            <v>grille de surpression</v>
          </cell>
          <cell r="G11" t="str">
            <v>grille à poser dans chasis</v>
          </cell>
          <cell r="H11" t="str">
            <v>grille avec isolation phonique</v>
          </cell>
          <cell r="I11" t="str">
            <v>grille anti-efraction</v>
          </cell>
          <cell r="J11" t="str">
            <v>prise d'air en toiture</v>
          </cell>
          <cell r="K11" t="str">
            <v>grille intérieure réglable</v>
          </cell>
          <cell r="L11" t="str">
            <v>grille estampée</v>
          </cell>
          <cell r="M11" t="str">
            <v>grille d'aeration</v>
          </cell>
          <cell r="N11" t="str">
            <v>grille chache-radiateur</v>
          </cell>
          <cell r="O11" t="str">
            <v>grille de porte</v>
          </cell>
          <cell r="P11" t="str">
            <v>grille coupe-feu</v>
          </cell>
          <cell r="Q11" t="str">
            <v>tous</v>
          </cell>
        </row>
        <row r="12">
          <cell r="B12" t="str">
            <v>NL</v>
          </cell>
          <cell r="C12" t="str">
            <v>BE / NL</v>
          </cell>
          <cell r="D12" t="str">
            <v>inbouwrooster</v>
          </cell>
          <cell r="E12" t="str">
            <v>opbouwmuurrooster</v>
          </cell>
          <cell r="F12" t="str">
            <v>overdrukrooster</v>
          </cell>
          <cell r="G12" t="str">
            <v>raamrooster</v>
          </cell>
          <cell r="H12" t="str">
            <v>geluiddempend rooster</v>
          </cell>
          <cell r="I12" t="str">
            <v>inbraakwerend rooster</v>
          </cell>
          <cell r="J12" t="str">
            <v>dakkappen</v>
          </cell>
          <cell r="K12" t="str">
            <v>regelbaar binnenrooster</v>
          </cell>
          <cell r="L12" t="str">
            <v>schoepenrooster</v>
          </cell>
          <cell r="M12" t="str">
            <v>ventilatiestrip</v>
          </cell>
          <cell r="N12" t="str">
            <v>vloer- en/of tabletrooster</v>
          </cell>
          <cell r="O12" t="str">
            <v>deurrooster</v>
          </cell>
          <cell r="P12" t="str">
            <v>brandrooster</v>
          </cell>
          <cell r="Q12" t="str">
            <v>alles</v>
          </cell>
        </row>
        <row r="13">
          <cell r="B13" t="str">
            <v>SP</v>
          </cell>
          <cell r="C13" t="str">
            <v>ES</v>
          </cell>
          <cell r="D13" t="str">
            <v>rejilla mural</v>
          </cell>
          <cell r="E13" t="str">
            <v>rejilla superpuesta</v>
          </cell>
          <cell r="F13" t="str">
            <v>rejilla de superpresión</v>
          </cell>
          <cell r="G13" t="str">
            <v>rejilla para ventanas</v>
          </cell>
          <cell r="H13" t="str">
            <v>rejilla acústica</v>
          </cell>
          <cell r="I13" t="str">
            <v>rejilla antirrobo</v>
          </cell>
          <cell r="J13" t="str">
            <v>cubre-chimenea</v>
          </cell>
          <cell r="K13" t="str">
            <v>rejilla interior regulable</v>
          </cell>
          <cell r="L13" t="str">
            <v>rejilla troquelada</v>
          </cell>
          <cell r="M13" t="str">
            <v>tira de ventilación</v>
          </cell>
          <cell r="N13" t="str">
            <v>rejilla de convección</v>
          </cell>
          <cell r="O13" t="str">
            <v>rejilla para puerta</v>
          </cell>
          <cell r="P13" t="str">
            <v>rejilla corta-fuego</v>
          </cell>
          <cell r="Q13" t="str">
            <v>todo</v>
          </cell>
        </row>
        <row r="16">
          <cell r="B16" t="str">
            <v>DUI</v>
          </cell>
          <cell r="C16" t="str">
            <v>DE</v>
          </cell>
          <cell r="D16" t="str">
            <v>Rechteck</v>
          </cell>
          <cell r="E16" t="str">
            <v>rund</v>
          </cell>
          <cell r="F16" t="str">
            <v>nicht anwendbar</v>
          </cell>
        </row>
        <row r="17">
          <cell r="B17" t="str">
            <v>ENG</v>
          </cell>
          <cell r="C17" t="str">
            <v>UK / EXP</v>
          </cell>
          <cell r="D17" t="str">
            <v>rectangle</v>
          </cell>
          <cell r="E17" t="str">
            <v>round</v>
          </cell>
          <cell r="F17" t="str">
            <v>not applicable</v>
          </cell>
        </row>
        <row r="18">
          <cell r="B18" t="str">
            <v>FR</v>
          </cell>
          <cell r="C18" t="str">
            <v>BE / FR</v>
          </cell>
          <cell r="D18" t="str">
            <v>rectangle</v>
          </cell>
          <cell r="E18" t="str">
            <v>ronde</v>
          </cell>
          <cell r="F18" t="str">
            <v>pas applicable</v>
          </cell>
        </row>
        <row r="19">
          <cell r="B19" t="str">
            <v>NL</v>
          </cell>
          <cell r="C19" t="str">
            <v>BE / NL</v>
          </cell>
          <cell r="D19" t="str">
            <v>rechthoek</v>
          </cell>
          <cell r="E19" t="str">
            <v>rond</v>
          </cell>
          <cell r="F19" t="str">
            <v>nvt</v>
          </cell>
        </row>
        <row r="20">
          <cell r="B20" t="str">
            <v>SP</v>
          </cell>
          <cell r="C20" t="str">
            <v>ES</v>
          </cell>
          <cell r="D20" t="str">
            <v>rectángulo</v>
          </cell>
          <cell r="E20" t="str">
            <v>torno</v>
          </cell>
          <cell r="F20" t="str">
            <v>no aplicable</v>
          </cell>
        </row>
        <row r="23">
          <cell r="B23" t="str">
            <v>DUI</v>
          </cell>
          <cell r="C23" t="str">
            <v>DE</v>
          </cell>
          <cell r="D23" t="str">
            <v>ja</v>
          </cell>
          <cell r="E23" t="str">
            <v>nein</v>
          </cell>
          <cell r="F23" t="str">
            <v>nicht anwendbar</v>
          </cell>
        </row>
        <row r="24">
          <cell r="B24" t="str">
            <v>ENG</v>
          </cell>
          <cell r="C24" t="str">
            <v>UK / EXP</v>
          </cell>
          <cell r="D24" t="str">
            <v>yes</v>
          </cell>
          <cell r="E24" t="str">
            <v>no</v>
          </cell>
          <cell r="F24" t="str">
            <v>not applicable</v>
          </cell>
        </row>
        <row r="25">
          <cell r="B25" t="str">
            <v>FR</v>
          </cell>
          <cell r="C25" t="str">
            <v>BE / FR</v>
          </cell>
          <cell r="D25" t="str">
            <v>oui</v>
          </cell>
          <cell r="E25" t="str">
            <v>non</v>
          </cell>
          <cell r="F25" t="str">
            <v>pas applicable</v>
          </cell>
        </row>
        <row r="26">
          <cell r="B26" t="str">
            <v>NL</v>
          </cell>
          <cell r="C26" t="str">
            <v>BE / NL</v>
          </cell>
          <cell r="D26" t="str">
            <v>ja</v>
          </cell>
          <cell r="E26" t="str">
            <v>nee</v>
          </cell>
          <cell r="F26" t="str">
            <v>nvt</v>
          </cell>
        </row>
        <row r="27">
          <cell r="B27" t="str">
            <v>SP</v>
          </cell>
          <cell r="C27" t="str">
            <v>ES</v>
          </cell>
          <cell r="D27" t="str">
            <v>sí</v>
          </cell>
          <cell r="E27" t="str">
            <v>no</v>
          </cell>
          <cell r="F27" t="str">
            <v>no aplicable</v>
          </cell>
        </row>
        <row r="30">
          <cell r="B30" t="str">
            <v>DUI</v>
          </cell>
          <cell r="C30" t="str">
            <v>DE</v>
          </cell>
          <cell r="D30" t="str">
            <v>Luftgeschwindigkeit*</v>
          </cell>
          <cell r="E30" t="str">
            <v>Luftdurchlass</v>
          </cell>
          <cell r="F30" t="str">
            <v>Oberfläche</v>
          </cell>
          <cell r="G30" t="str">
            <v>das Quadrat</v>
          </cell>
          <cell r="H30" t="str">
            <v>Durchmesser Kreis</v>
          </cell>
          <cell r="I30" t="str">
            <v>Geometrischer freier Querschnitt</v>
          </cell>
          <cell r="J30" t="str">
            <v>Druckverlust*</v>
          </cell>
          <cell r="K30" t="str">
            <v>Dichte</v>
          </cell>
          <cell r="L30" t="str">
            <v>Optischer freier Querschnitt</v>
          </cell>
          <cell r="M30" t="str">
            <v>Fysischer freier Querschnitt</v>
          </cell>
          <cell r="N30" t="str">
            <v>K-Faktor</v>
          </cell>
          <cell r="O30" t="str">
            <v>Ce koeffizient</v>
          </cell>
          <cell r="P30" t="str">
            <v>Cd koeffizient</v>
          </cell>
          <cell r="Q30" t="str">
            <v>Schalleistungspegel</v>
          </cell>
          <cell r="R30" t="str">
            <v>Schalldruckpegel**</v>
          </cell>
          <cell r="S30" t="str">
            <v>* 2,5 m/s und 50 Pa sollen nicht überschritten werden</v>
          </cell>
          <cell r="T30" t="str">
            <v>** Schalldruckpegel auf 1 m</v>
          </cell>
          <cell r="U30" t="str">
            <v>*** Preis: A &lt; B &lt; … &lt; J</v>
          </cell>
        </row>
        <row r="31">
          <cell r="B31" t="str">
            <v>ENG</v>
          </cell>
          <cell r="C31" t="str">
            <v>UK / EXP</v>
          </cell>
          <cell r="D31" t="str">
            <v>face velocity*</v>
          </cell>
          <cell r="E31" t="str">
            <v>airflow</v>
          </cell>
          <cell r="F31" t="str">
            <v>surface</v>
          </cell>
          <cell r="G31" t="str">
            <v>side of square</v>
          </cell>
          <cell r="H31" t="str">
            <v>diameter of circle</v>
          </cell>
          <cell r="I31" t="str">
            <v>geometrical free area</v>
          </cell>
          <cell r="J31" t="str">
            <v>pressure drop*</v>
          </cell>
          <cell r="K31" t="str">
            <v>density</v>
          </cell>
          <cell r="L31" t="str">
            <v>optical free area</v>
          </cell>
          <cell r="M31" t="str">
            <v>physical free area</v>
          </cell>
          <cell r="N31" t="str">
            <v>K-Faktor</v>
          </cell>
          <cell r="O31" t="str">
            <v>Ce coefficient</v>
          </cell>
          <cell r="P31" t="str">
            <v>Cd coefficient</v>
          </cell>
          <cell r="Q31" t="str">
            <v>soundpowerlevel</v>
          </cell>
          <cell r="R31" t="str">
            <v>soundpressurelevel**</v>
          </cell>
          <cell r="S31" t="str">
            <v>* do not exceed 2,5 m/s and 50 Pa</v>
          </cell>
          <cell r="T31" t="str">
            <v>** soundpressurelevel at 1 m</v>
          </cell>
          <cell r="U31" t="str">
            <v>*** price: A &lt; B &lt; … &lt; J</v>
          </cell>
        </row>
        <row r="32">
          <cell r="B32" t="str">
            <v>FR</v>
          </cell>
          <cell r="C32" t="str">
            <v>BE / FR</v>
          </cell>
          <cell r="D32" t="str">
            <v>vitesse de l'air*</v>
          </cell>
          <cell r="E32" t="str">
            <v>débit</v>
          </cell>
          <cell r="F32" t="str">
            <v>surface</v>
          </cell>
          <cell r="G32" t="str">
            <v>côté du carrée</v>
          </cell>
          <cell r="H32" t="str">
            <v>diamètre du cercle</v>
          </cell>
          <cell r="I32" t="str">
            <v>passage libre geometrique</v>
          </cell>
          <cell r="J32" t="str">
            <v>perte de pression*</v>
          </cell>
          <cell r="K32" t="str">
            <v>densité</v>
          </cell>
          <cell r="L32" t="str">
            <v>passage libre optique</v>
          </cell>
          <cell r="M32" t="str">
            <v>passage libre physique</v>
          </cell>
          <cell r="N32" t="str">
            <v>facteur K</v>
          </cell>
          <cell r="O32" t="str">
            <v>Ce coefficient</v>
          </cell>
          <cell r="P32" t="str">
            <v>Cd coefficient</v>
          </cell>
          <cell r="Q32" t="str">
            <v>puissance du bruit</v>
          </cell>
          <cell r="R32" t="str">
            <v>niveau du bruit**</v>
          </cell>
          <cell r="S32" t="str">
            <v>* ne pas dépasser 2,5 m/s et 50 Pa</v>
          </cell>
          <cell r="T32" t="str">
            <v>** niveau de bruit à 1 m</v>
          </cell>
          <cell r="U32" t="str">
            <v>*** prix: A &lt; B &lt; … &lt; J</v>
          </cell>
        </row>
        <row r="33">
          <cell r="B33" t="str">
            <v>NL</v>
          </cell>
          <cell r="C33" t="str">
            <v>BE / NL</v>
          </cell>
          <cell r="D33" t="str">
            <v>luchtsnelheid*</v>
          </cell>
          <cell r="E33" t="str">
            <v>luchtdoorlaat</v>
          </cell>
          <cell r="F33" t="str">
            <v>oppervlakte</v>
          </cell>
          <cell r="G33" t="str">
            <v>zijde vierkant</v>
          </cell>
          <cell r="H33" t="str">
            <v>diameter cirkel</v>
          </cell>
          <cell r="I33" t="str">
            <v>geometrisch vrije doorlaat</v>
          </cell>
          <cell r="J33" t="str">
            <v>drukval*</v>
          </cell>
          <cell r="K33" t="str">
            <v>dichtheid</v>
          </cell>
          <cell r="L33" t="str">
            <v>visueel vrije doorlaat</v>
          </cell>
          <cell r="M33" t="str">
            <v>fysisch vrije doorlaat</v>
          </cell>
          <cell r="N33" t="str">
            <v>K-factor</v>
          </cell>
          <cell r="O33" t="str">
            <v>Ce coëfficiënt</v>
          </cell>
          <cell r="P33" t="str">
            <v>Cd coëfficiënt</v>
          </cell>
          <cell r="Q33" t="str">
            <v>geluidvermogenniveau</v>
          </cell>
          <cell r="R33" t="str">
            <v>geluiddrukniveau**</v>
          </cell>
          <cell r="S33" t="str">
            <v>* overschrijdingen van 2,5 m/s en 50 Pa te vermijden</v>
          </cell>
          <cell r="T33" t="str">
            <v>** geluiddrukniveau in vrij veld op 1 m afstand</v>
          </cell>
          <cell r="U33" t="str">
            <v>*** kostprijs: A &lt; B &lt; … &lt; J</v>
          </cell>
        </row>
        <row r="34">
          <cell r="B34" t="str">
            <v>SP</v>
          </cell>
          <cell r="C34" t="str">
            <v>ES</v>
          </cell>
          <cell r="D34" t="str">
            <v>velocidad aerodinámica*</v>
          </cell>
          <cell r="E34" t="str">
            <v>flujo de aire</v>
          </cell>
          <cell r="F34" t="str">
            <v>superficie</v>
          </cell>
          <cell r="G34" t="str">
            <v>lado del cuadrado</v>
          </cell>
          <cell r="H34" t="str">
            <v>diámetro del círculo</v>
          </cell>
          <cell r="I34" t="str">
            <v>superficie geométrica libre</v>
          </cell>
          <cell r="J34" t="str">
            <v>caída de preción*</v>
          </cell>
          <cell r="K34" t="str">
            <v>densidad</v>
          </cell>
          <cell r="L34" t="str">
            <v>superficie visual libre</v>
          </cell>
          <cell r="M34" t="str">
            <v>superficie física libre</v>
          </cell>
          <cell r="N34" t="str">
            <v>factor K</v>
          </cell>
          <cell r="O34" t="str">
            <v>coeficiente Ce</v>
          </cell>
          <cell r="P34" t="str">
            <v>coeficiente Cd</v>
          </cell>
          <cell r="Q34" t="str">
            <v>potencia sonora</v>
          </cell>
          <cell r="R34" t="str">
            <v>nivel sonora**</v>
          </cell>
          <cell r="S34" t="str">
            <v>* no exceda 2,5 m/s y 50 Pa</v>
          </cell>
          <cell r="T34" t="str">
            <v>** nivel sonara a 1 m</v>
          </cell>
          <cell r="U34" t="str">
            <v>*** precio: A &lt; B &lt; … &lt; J</v>
          </cell>
        </row>
        <row r="37">
          <cell r="B37" t="str">
            <v>DUI</v>
          </cell>
          <cell r="C37" t="str">
            <v>DE</v>
          </cell>
          <cell r="D37" t="str">
            <v>Optionen</v>
          </cell>
          <cell r="E37" t="str">
            <v>profil abtropffläche</v>
          </cell>
          <cell r="F37" t="str">
            <v>wasserrine</v>
          </cell>
          <cell r="G37" t="str">
            <v>abnehmbare gitter</v>
          </cell>
          <cell r="H37" t="str">
            <v>Material</v>
          </cell>
        </row>
        <row r="38">
          <cell r="B38" t="str">
            <v>ENG</v>
          </cell>
          <cell r="C38" t="str">
            <v>UK / EXP</v>
          </cell>
          <cell r="D38" t="str">
            <v>options</v>
          </cell>
          <cell r="E38" t="str">
            <v>drainage profile</v>
          </cell>
          <cell r="F38" t="str">
            <v>water gutter</v>
          </cell>
          <cell r="G38" t="str">
            <v>removabel mesh</v>
          </cell>
          <cell r="H38" t="str">
            <v>material</v>
          </cell>
        </row>
        <row r="39">
          <cell r="B39" t="str">
            <v>FR</v>
          </cell>
          <cell r="C39" t="str">
            <v>BE / FR</v>
          </cell>
          <cell r="D39" t="str">
            <v>options</v>
          </cell>
          <cell r="E39" t="str">
            <v>profil égouttoir</v>
          </cell>
          <cell r="F39" t="str">
            <v>gouttière</v>
          </cell>
          <cell r="G39" t="str">
            <v>maille amovible</v>
          </cell>
          <cell r="H39" t="str">
            <v>matériel</v>
          </cell>
        </row>
        <row r="40">
          <cell r="B40" t="str">
            <v>NL</v>
          </cell>
          <cell r="C40" t="str">
            <v>BE / NL</v>
          </cell>
          <cell r="D40" t="str">
            <v>opties</v>
          </cell>
          <cell r="E40" t="str">
            <v>afdruipprofiel</v>
          </cell>
          <cell r="F40" t="str">
            <v>watergoot</v>
          </cell>
          <cell r="G40" t="str">
            <v>afneembaar muggengaas</v>
          </cell>
          <cell r="H40" t="str">
            <v>materiaal</v>
          </cell>
        </row>
        <row r="41">
          <cell r="B41" t="str">
            <v>SP</v>
          </cell>
          <cell r="C41" t="str">
            <v>ES</v>
          </cell>
          <cell r="D41" t="str">
            <v>opciones</v>
          </cell>
          <cell r="E41" t="str">
            <v>perfil escurridor</v>
          </cell>
          <cell r="F41" t="str">
            <v>aqua de alcantarilla</v>
          </cell>
          <cell r="G41" t="str">
            <v>malla desmontable</v>
          </cell>
          <cell r="H41" t="str">
            <v>material</v>
          </cell>
        </row>
        <row r="44">
          <cell r="B44" t="str">
            <v>DUI</v>
          </cell>
          <cell r="C44" t="str">
            <v>DE</v>
          </cell>
          <cell r="D44" t="str">
            <v>Anleitung Berechnungsprogramm Luftungsgitter</v>
          </cell>
          <cell r="E44" t="str">
            <v>Dieses Programm berechnet die lufttechnischen Eigenschaften einer Lamellenwand oder eines Wandgitters. Anhand der eingegebenen Daten können der Druckabfall, die Oberfläche oder der Luftdurchlass berechnet werden.</v>
          </cell>
          <cell r="F44" t="str">
            <v>Berechnung Druckabfall</v>
          </cell>
          <cell r="G44" t="str">
            <v>Um den Druckabfall berechnen zu können, müssen 3 Variablen eingetragen werden:
- die Oberfläche ausgedrückt in [m²] ODER die Dimensionen in [mm] ODER die Geometrischer freier Querschnitt in [m²]
- der Luftdurchlass ausgedrückt in [m³/h], [m³/s] oder [l/s]
- die Luftdichte ausgedrückt in [kg/m³]</v>
          </cell>
          <cell r="H44" t="str">
            <v>In alle anderen Felder darf nichts eingetragen werden. Werden zu viele Variablen eingegeben, dann werden die Variablen durchgestrichen. Hiermit wird angegeben dass die eingegebenen Variablen nicht korrekt waren.</v>
          </cell>
          <cell r="I44" t="str">
            <v>Berechnung Luftdurchlass</v>
          </cell>
          <cell r="J44" t="str">
            <v>Um den Luftdurchlass berechnen zu können, müssen 3 Variablen eingetragen werden:
- die Oberfläche ausgedrückt in [m²] ODER die Dimensionen in [mm] ODER die Geometrischer freier Querschnitt in [m²]
- der Luftdurchlass ausgedrückt in [m³/h], [m³/s] oder [l/s]
- die Luftdichte ausgedrückt in [kg/m³]</v>
          </cell>
          <cell r="K44" t="str">
            <v>Berechnung Oberfläche</v>
          </cell>
          <cell r="L44" t="str">
            <v>Um die Oberfläche berechnen zu können, müssen 3 Variablen eingetragen werden:
- der Luftdurchlass, ausgedrückt in [m³/h], [m³/s] oder [l/s]
- der Druckabfall, ausgedrückt in [Pa]
- die Luftdichte, ausgedrückt in [kg/m³]</v>
          </cell>
          <cell r="M44" t="str">
            <v>Anzeige der Ergebnisse der Berechnungen</v>
          </cell>
          <cell r="N44" t="str">
            <v>Direkt nach der Eingabe der Daten wird die Berechnung vorgenommen. Der am besten geeignete Gittertyp wird dann vorgewählt durch den Benutzer selbst. Anschliessend werden die Ergebnisse in der Übersichtstabelle wiedergegeben</v>
          </cell>
          <cell r="O44" t="str">
            <v>Die Berechnung wird vorgenommen, und die Ergebnisse der Berechnung können ausgedruckt werden.</v>
          </cell>
          <cell r="P44" t="str">
            <v>Anmerkung 1</v>
          </cell>
          <cell r="Q44" t="str">
            <v>Wie Default-Wert für die Luftdichte wird 1,2 kg/m³ angenommen. Dierser Wert geltet für eine Lufttemperatur von 20 °C und einen Luftdruck von 101325 Pa.</v>
          </cell>
          <cell r="R44" t="str">
            <v>Anmerkung 2</v>
          </cell>
          <cell r="S44" t="str">
            <v>Es kann sein, dass die Übersichts- und Ergebnistabelle nach der korrekten Eingabe der Daten rot dargestellt wird. Dies ist der Fall, wenn der Druckabfall höher als 50 Pa und/oder die Luftgeschwindigkeit höher als 2,5 m/s wird.</v>
          </cell>
          <cell r="T44" t="str">
            <v>Dies bedeutet nicht, dass die berechnete Ausführung mit den eingegebenen Daten nicht kompatibel ist. Dies zeigt nur an, dass man vorsichtig sein muss und einer möglichen Geräuschentwicklung infolge von Strömungsgeräuschen, einem Ventilator mit hinreichendem Auftrieb usw. Rechnung tragen muss.</v>
          </cell>
        </row>
        <row r="45">
          <cell r="B45" t="str">
            <v>ENG</v>
          </cell>
          <cell r="C45" t="str">
            <v>UK / EXP</v>
          </cell>
          <cell r="D45" t="str">
            <v>Manual for louvre calculation programme</v>
          </cell>
          <cell r="E45" t="str">
            <v>This programme calculates the air characteristics of a louvre wall or a wall louvre. The pressure drop, surface area or airflow can be calculated from the data entered.</v>
          </cell>
          <cell r="F45" t="str">
            <v>Calculating pressure drop</v>
          </cell>
          <cell r="G45" t="str">
            <v>Three variables have to be entered to calculate the pressure drop:
- the surface area expressed in [m²] OR the dimensions in [mm] OR the geometrical free area in [m²]
- the airflow expressed in [m³/h], [m³/s] or [l/s]
- the density of air expressed in [kg/m³]</v>
          </cell>
          <cell r="H45" t="str">
            <v>All other fields must be left blank. If too many variables are entered, they are crossed through. This means that the variables are not entered correctly.</v>
          </cell>
          <cell r="I45" t="str">
            <v>Calculating airflow</v>
          </cell>
          <cell r="J45" t="str">
            <v>Three variables have to be entered to calculate the airflow:
- the surface area expressed in [m²] OR the dimensions in [mm] OR the geometrical free area in [m²]
- the airflow expressed in [m³/h], [m³/s] or [l/s]
- the density of air expressed in [kg/m³]</v>
          </cell>
          <cell r="K45" t="str">
            <v>Calculating surface area</v>
          </cell>
          <cell r="L45" t="str">
            <v>Three variables have to be entered to calculate the surface area:
- the airflow expressed in [m³/h], [m³/s] or [l/s]
- the pressure drop expressed in [Pa]
- the density of air expressed in [kg/m³]</v>
          </cell>
          <cell r="M45" t="str">
            <v>Obtaining results</v>
          </cell>
          <cell r="N45" t="str">
            <v>The calculation is carried out immediately after the data have been entered. The most suitable type of louvre can be chosen by the user. Finally, the results are shown in the results table.</v>
          </cell>
          <cell r="O45" t="str">
            <v>The calculation is made and the results can be printed.</v>
          </cell>
          <cell r="P45" t="str">
            <v>Note 1</v>
          </cell>
          <cell r="Q45" t="str">
            <v>As a default-value for the density of air 1,2 kg/m³ is taken in account. This value is valid for an air temperature of 20 °C and an air pressure of 101325 Pa.</v>
          </cell>
          <cell r="R45" t="str">
            <v>Note 2</v>
          </cell>
          <cell r="S45" t="str">
            <v>The summary and results table may be displayed in red after the data have been entered correctly. This happens if the pressure drop is more than 50 Pa and/or the air speed greater than 2.5 m/s.</v>
          </cell>
          <cell r="T45" t="str">
            <v>This does not mean that the calculated design is incompatible with the input data. It only indicates that one needs to be careful and take into account possible noise from the airflow, a fan with sufficient lift, etc.</v>
          </cell>
        </row>
        <row r="46">
          <cell r="B46" t="str">
            <v>FR</v>
          </cell>
          <cell r="C46" t="str">
            <v>BE / FR</v>
          </cell>
          <cell r="D46" t="str">
            <v>Notice relative au programme de calcul des grilles</v>
          </cell>
          <cell r="E46" t="str">
            <v>Ce programme calcule les caractéristiques d’aération d’un bardage à lames ou d’une grille murale. Sur la base des données d’introduction, il est possible de calculer la chute de pression, la surface ou le passage d’air.</v>
          </cell>
          <cell r="F46" t="str">
            <v>Calcul de la chute de pression</v>
          </cell>
          <cell r="G46" t="str">
            <v>Pour pouvoir calculer la chute de pression, 3 variables doivent être complétées:
- la surface exprimée en [m²] OU les dimensions en [mm] OU la passage libre geometrique en [m²]
- le passage d’air exprimé en [m³/h], [m³/s] ou [l/s]
- la densité de l'air exprimée en [kg/m³]</v>
          </cell>
          <cell r="H46" t="str">
            <v>Aucun autre champ ne peut être complété. Si un nombre excessif de variables est introduit, les variables seront barrées. Ceci explique que les variables d’introduction n’ont pas été complétées correctement.</v>
          </cell>
          <cell r="I46" t="str">
            <v>Calcul du passage d’air</v>
          </cell>
          <cell r="J46" t="str">
            <v>Pour pouvoir calculer le passage d’air, 3 variables doivent être complétées:
- la surface exprimée en [m²] OU les dimensions en [mm] OU la passage libre geometrique en [m²]
- le passage d’air exprimé en [m³/h], [m³/s] ou [l/s]
- la densité de l'air exprimée en [kg/m³]</v>
          </cell>
          <cell r="K46" t="str">
            <v>Calcul de la surface</v>
          </cell>
          <cell r="L46" t="str">
            <v>Pour pouvoir calculer la surface, 3 variables doivent être complétées:
- le passage d’air exprimé en [m³/h], [m³/s] ou [l/s]
- la chute de pression exprimée en [Pa]
- la densité de l'air exprimé en [kg/m³]</v>
          </cell>
          <cell r="M46" t="str">
            <v>Affichage des résultats du calcul</v>
          </cell>
          <cell r="N46" t="str">
            <v>Directement après avoir complété les données d’introduction, on effectue le calcul. Le type de grille le plus approprié est sélectionné par l'utilisateur lui-même. De conséquence, les résultats sont présentés dans le tableau.</v>
          </cell>
          <cell r="O46" t="str">
            <v>Le calcul est effectué, une impression des résultats du calcul peut être effectuée.</v>
          </cell>
          <cell r="P46" t="str">
            <v>Remarque 1</v>
          </cell>
          <cell r="Q46" t="str">
            <v>La valeur par default de la densité de l'air est 1,2 kg/m³. Cette valeur est valable pour une température de l'air de 20°C et pour une pression atmosphérique de 101325 Pa.</v>
          </cell>
          <cell r="R46" t="str">
            <v>Remarque 2</v>
          </cell>
          <cell r="S46" t="str">
            <v>Après avoir complété correctement les données d’introduction, il est possible que le tableau synoptique et des résultats soit en rouge. Ceci est le cas lorsque la chute de pression devient supérieure à 50 Pa et/ou que la vitesse de l’air est supérieure à 2,5 m/s.</v>
          </cell>
          <cell r="T46" t="str">
            <v>Ceci ne signifie pas que la version calculée n’est pas à l’épreuve des données d’introduction. Ceci indique seulement qu’il faut être prudent et tenir compte d’une production de bruit éventuelle due au bruit d’écoulement, d’un ventilateur à la hauteur d’élévation suffisante, ...</v>
          </cell>
        </row>
        <row r="47">
          <cell r="B47" t="str">
            <v>NL</v>
          </cell>
          <cell r="C47" t="str">
            <v>BE / NL</v>
          </cell>
          <cell r="D47" t="str">
            <v>Handleiding berekeningsprogramma roosters</v>
          </cell>
          <cell r="E47" t="str">
            <v>Dit programma berekent de luchttechnische eigenschappen van een lamellenwand of een muurrooster. Aan de hand van de invoergegevens kan de drukval, de oppervlakte of de luchtdoorlaat worden berekend.</v>
          </cell>
          <cell r="F47" t="str">
            <v>Berekening drukval</v>
          </cell>
          <cell r="G47" t="str">
            <v>Om de drukval te kunnen berekenen, moeten 3 variabelen ingevuld worden:
- de oppervlakte uitgedrukt in [m²] OF de afmetingen in [mm] OF de geometrisch vrije doorlaat in [m²]
- de luchtdoorlaat uitgedrukt in [m³/h], [m³/s] of [l/s]
- het soortelijk gewicht van de lucht uitgedrukt in [kg/m³]</v>
          </cell>
          <cell r="H47" t="str">
            <v>Andere velden mogen niet ingevuld worden. Indien te veel variabelen ingevoerd werden, zullen de variabelen doorstreept worden. Hiermee wordt aangegeven dat de invoervariabelen niet correct werden ingevuld.</v>
          </cell>
          <cell r="I47" t="str">
            <v>Berekening luchtdoorlaat</v>
          </cell>
          <cell r="J47" t="str">
            <v>Om de luchtdoorlaat te kunnen berekenen, moeten 3 variabelen ingevuld worden:
- de oppervlakte uitgedrukt in [m²] OF de afmetingen uitgedrukt in [mm] OF de geometrisch vrije doorlaat in [m²]
- de luchtdoorlaat uitgedrukt in [m³/h], [m³/s] of [l/s]
- het soortelijk gewicht van de lucht uitgedrukt in [kg/m³]</v>
          </cell>
          <cell r="K47" t="str">
            <v>Berekening oppervlakte</v>
          </cell>
          <cell r="L47" t="str">
            <v>Om de oppervlakte te kunnen berekenen, moeten 3 variabelen ingevuld worden:
- de luchtdoorlaat uitgedrukt in [m³/h], [m³/s] of [l/s]
- de drukval uitgedrukt in [Pa]
- het soortelijk gewicht van de lucht uitgedrukt in [kg/m³]</v>
          </cell>
          <cell r="M47" t="str">
            <v>Weergave rekenresultaten</v>
          </cell>
          <cell r="N47" t="str">
            <v>Na het invullen van de invoergegevens wordt de berekening gemaakt. Als afmetingen werden ingegeven, wordt gecontroleerd of deze gerealiseerd kunnen worden. Als een oppervlakte of geometrisch vrije doorlaat werd ingegeven, wordt gecontroleerd of een vierkant of cirkel met deze oppervlakte gerealiseerd kan worden. Er verschijnt hoeveel roosters voldoen en daaronder worden deze roosters en hun eigenschappen weergegeven.</v>
          </cell>
          <cell r="O47" t="str">
            <v>De zoekopdracht kan verder verfijnd worden, nadien kan een afdruk van de rekenresultaten gemaakt worden.</v>
          </cell>
          <cell r="P47" t="str">
            <v>Opmerking 1</v>
          </cell>
          <cell r="Q47" t="str">
            <v>Als defaultwaarde voor het soortelijk gewicht van lucht wordt 1,2 kg/m³ aangenomen. Deze waarde is geldig voor een luchttemperatuur van 20 °C en een luchtdruk van 101325 Pa.</v>
          </cell>
          <cell r="R47" t="str">
            <v>Opmerking 2</v>
          </cell>
          <cell r="S47" t="str">
            <v>Na het correct invullen van de invoergegevens kan het zijn dat de overzichts- en resultatentabel rood wordt gekleurd. Dit is het geval wanneer de drukval hoger wordt dan 50 Pa en/of de luchtsnelheid hoger dan 2,5 m/s.</v>
          </cell>
          <cell r="T47" t="str">
            <v>Dit wil niet zeggen dat de berekende uitvoering niet bestand is tegen de invoergegevens. Het geeft enkel aan dat men voorzichtig moet zijn en men rekening moet houden met een mogelijke geluidproductie ten gevolge van stromingslawaai, een ventilator met voldoende opvoerhoogte, …</v>
          </cell>
        </row>
        <row r="48">
          <cell r="B48" t="str">
            <v>SP</v>
          </cell>
          <cell r="C48" t="str">
            <v>ES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Comentario 1</v>
          </cell>
          <cell r="Q48" t="str">
            <v>?</v>
          </cell>
          <cell r="R48" t="str">
            <v>Comentario 2</v>
          </cell>
          <cell r="S48" t="str">
            <v>?</v>
          </cell>
          <cell r="T48" t="str">
            <v>?</v>
          </cell>
        </row>
        <row r="51">
          <cell r="B51" t="str">
            <v>DUI</v>
          </cell>
          <cell r="C51" t="str">
            <v>DE</v>
          </cell>
          <cell r="D51" t="str">
            <v>Aluminium AlMgSi0.5</v>
          </cell>
          <cell r="E51" t="str">
            <v>Stahl</v>
          </cell>
          <cell r="F51" t="str">
            <v>Edelstahl</v>
          </cell>
          <cell r="G51" t="str">
            <v>Aluminium AlMgSi0.5 + Glas</v>
          </cell>
          <cell r="H51" t="str">
            <v>Aluminium AlMgSi0.5 + palusol</v>
          </cell>
          <cell r="I51" t="str">
            <v>Polystyrol + palusol</v>
          </cell>
        </row>
        <row r="52">
          <cell r="B52" t="str">
            <v>ENG</v>
          </cell>
          <cell r="C52" t="str">
            <v>UK / EXP</v>
          </cell>
          <cell r="D52" t="str">
            <v>aluminum AlMgSi0.5</v>
          </cell>
          <cell r="E52" t="str">
            <v>steel</v>
          </cell>
          <cell r="F52" t="str">
            <v>stainless steel</v>
          </cell>
          <cell r="G52" t="str">
            <v>aluminum AlMgSi0.5 + glass</v>
          </cell>
          <cell r="H52" t="str">
            <v>aluminum AlMgSi0.5 + palusol</v>
          </cell>
          <cell r="I52" t="str">
            <v>polystyrene + palusol</v>
          </cell>
        </row>
        <row r="53">
          <cell r="B53" t="str">
            <v>FR</v>
          </cell>
          <cell r="C53" t="str">
            <v>BE / FR</v>
          </cell>
          <cell r="D53" t="str">
            <v>aluminium AlMgSi0.5</v>
          </cell>
          <cell r="E53" t="str">
            <v>acier</v>
          </cell>
          <cell r="F53" t="str">
            <v>acier inoxydable</v>
          </cell>
          <cell r="G53" t="str">
            <v>aluminium AlMgSi0.5 + verre</v>
          </cell>
          <cell r="H53" t="str">
            <v>aluminium AlMgSi0.5 + palusol</v>
          </cell>
          <cell r="I53" t="str">
            <v>polystyrène + palusol</v>
          </cell>
        </row>
        <row r="54">
          <cell r="B54" t="str">
            <v>NL</v>
          </cell>
          <cell r="C54" t="str">
            <v>BE / NL</v>
          </cell>
          <cell r="D54" t="str">
            <v>aluminium AlMgSi0.5</v>
          </cell>
          <cell r="E54" t="str">
            <v>staal</v>
          </cell>
          <cell r="F54" t="str">
            <v>inox</v>
          </cell>
          <cell r="G54" t="str">
            <v>aluminium AlMgSi0.5 + glas</v>
          </cell>
          <cell r="H54" t="str">
            <v>aluminium AlMgSi0.5 + palusol</v>
          </cell>
          <cell r="I54" t="str">
            <v>polystyreen + palusol</v>
          </cell>
        </row>
        <row r="55">
          <cell r="B55" t="str">
            <v>SP</v>
          </cell>
          <cell r="C55" t="str">
            <v>ES</v>
          </cell>
          <cell r="D55" t="str">
            <v>aluminio AlMgSi0.5</v>
          </cell>
          <cell r="E55" t="str">
            <v>acero</v>
          </cell>
          <cell r="F55" t="str">
            <v>acero inoxidable</v>
          </cell>
          <cell r="G55" t="str">
            <v>aluminio AlMgSi0.5 + vidrio</v>
          </cell>
          <cell r="H55" t="str">
            <v>aluminio AlMgSi0.5 + palusol</v>
          </cell>
          <cell r="I55" t="str">
            <v>poliestireno + palusol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LEIDING"/>
      <sheetName val="HANDLEIDING HBII"/>
      <sheetName val="Deel 1 - INVOER WOONEENHEID"/>
      <sheetName val="Deel 2 - REKENBLAD VERSLAGGEVER"/>
      <sheetName val="Deel 3 - INVULBLAD INSTALLATEUR"/>
      <sheetName val="HANDLEIDING REKENBLAD ROOSTERS"/>
      <sheetName val="REKENBLAD ROOSTERS (resid.)"/>
      <sheetName val="Dialoog_wissen"/>
      <sheetName val="PRODUCTEN"/>
      <sheetName val="LIJSTEN Rekenbl. rooster"/>
      <sheetName val="HII"/>
      <sheetName val="Dialoog_afvoerventilatiesysteem"/>
    </sheetNames>
    <sheetDataSet>
      <sheetData sheetId="0" refreshError="1"/>
      <sheetData sheetId="1" refreshError="1"/>
      <sheetData sheetId="2" refreshError="1"/>
      <sheetData sheetId="3">
        <row r="20">
          <cell r="AQ20" t="str">
            <v>ja</v>
          </cell>
        </row>
      </sheetData>
      <sheetData sheetId="4" refreshError="1"/>
      <sheetData sheetId="5" refreshError="1"/>
      <sheetData sheetId="6" refreshError="1"/>
      <sheetData sheetId="7" refreshError="1"/>
      <sheetData sheetId="8">
        <row r="1">
          <cell r="A1" t="str">
            <v>P0</v>
          </cell>
        </row>
        <row r="2">
          <cell r="A2" t="str">
            <v>P1</v>
          </cell>
        </row>
        <row r="3">
          <cell r="A3" t="str">
            <v>P2</v>
          </cell>
        </row>
        <row r="4">
          <cell r="A4" t="str">
            <v>P3</v>
          </cell>
        </row>
        <row r="5">
          <cell r="A5" t="str">
            <v>P4</v>
          </cell>
        </row>
        <row r="8">
          <cell r="A8" t="str">
            <v>Renson_ Healthbox II configuratie 3 (vochtige ruimtes)</v>
          </cell>
        </row>
        <row r="9">
          <cell r="A9" t="str">
            <v>Renson_Healthbox II configuratie 1 (SmartZones)</v>
          </cell>
        </row>
        <row r="10">
          <cell r="A10" t="str">
            <v>Renson_Healthbox II configuratie 2 (SmartZone)</v>
          </cell>
        </row>
      </sheetData>
      <sheetData sheetId="9"/>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LEIDING"/>
      <sheetName val="HANDLEIDING"/>
      <sheetName val="Deel 1 - INVOER WOONEENHEID"/>
      <sheetName val="Deel 2 - REKENBLAD VERSLAGGEVER"/>
      <sheetName val="Deel 3 - INVULBLAD INSTALLATEUR"/>
      <sheetName val="Dialoog_wissen"/>
      <sheetName val="PRODUCTEN"/>
      <sheetName val="LIJSTEN"/>
      <sheetName val="HII"/>
      <sheetName val="Dialoog_afvoerventilatiesysteem"/>
      <sheetName val="Dialoog_afzonderlijke regelmodu"/>
      <sheetName val="Dialoog_meerdere wooneenhed"/>
    </sheetNames>
    <sheetDataSet>
      <sheetData sheetId="0" refreshError="1"/>
      <sheetData sheetId="1" refreshError="1"/>
      <sheetData sheetId="2" refreshError="1"/>
      <sheetData sheetId="3" refreshError="1"/>
      <sheetData sheetId="4" refreshError="1"/>
      <sheetData sheetId="5" refreshError="1"/>
      <sheetData sheetId="6">
        <row r="1">
          <cell r="A1" t="str">
            <v>P0</v>
          </cell>
        </row>
      </sheetData>
      <sheetData sheetId="7">
        <row r="2">
          <cell r="O2">
            <v>100</v>
          </cell>
          <cell r="P2">
            <v>0</v>
          </cell>
        </row>
        <row r="3">
          <cell r="P3">
            <v>0.1</v>
          </cell>
        </row>
        <row r="4">
          <cell r="P4">
            <v>0.2</v>
          </cell>
        </row>
        <row r="5">
          <cell r="P5">
            <v>0.3</v>
          </cell>
        </row>
        <row r="6">
          <cell r="P6">
            <v>0.4</v>
          </cell>
        </row>
        <row r="7">
          <cell r="P7">
            <v>0.5</v>
          </cell>
        </row>
        <row r="8">
          <cell r="P8">
            <v>0.6</v>
          </cell>
        </row>
        <row r="9">
          <cell r="P9">
            <v>0.7</v>
          </cell>
        </row>
        <row r="10">
          <cell r="P10">
            <v>0.8</v>
          </cell>
        </row>
        <row r="11">
          <cell r="P11">
            <v>0.9</v>
          </cell>
        </row>
        <row r="12">
          <cell r="P12">
            <v>1</v>
          </cell>
        </row>
        <row r="13">
          <cell r="P13">
            <v>1.1000000000000001</v>
          </cell>
        </row>
        <row r="14">
          <cell r="P14">
            <v>1.2</v>
          </cell>
        </row>
        <row r="15">
          <cell r="P15">
            <v>1.3</v>
          </cell>
        </row>
        <row r="16">
          <cell r="P16">
            <v>1.4</v>
          </cell>
        </row>
        <row r="17">
          <cell r="P17">
            <v>1.5</v>
          </cell>
        </row>
        <row r="18">
          <cell r="P18">
            <v>1.6</v>
          </cell>
        </row>
        <row r="19">
          <cell r="P19">
            <v>1.7</v>
          </cell>
        </row>
        <row r="20">
          <cell r="P20">
            <v>1.8</v>
          </cell>
        </row>
        <row r="21">
          <cell r="P21">
            <v>1.9</v>
          </cell>
        </row>
        <row r="22">
          <cell r="P22">
            <v>2</v>
          </cell>
        </row>
        <row r="23">
          <cell r="P23">
            <v>2.1</v>
          </cell>
        </row>
        <row r="24">
          <cell r="P24">
            <v>2.2000000000000002</v>
          </cell>
        </row>
        <row r="25">
          <cell r="P25">
            <v>2.2999999999999998</v>
          </cell>
        </row>
        <row r="26">
          <cell r="P26">
            <v>2.4</v>
          </cell>
        </row>
        <row r="27">
          <cell r="P27">
            <v>2.5</v>
          </cell>
        </row>
        <row r="28">
          <cell r="P28">
            <v>2.6</v>
          </cell>
        </row>
        <row r="29">
          <cell r="P29">
            <v>2.7</v>
          </cell>
        </row>
        <row r="30">
          <cell r="P30">
            <v>2.8</v>
          </cell>
        </row>
        <row r="31">
          <cell r="P31">
            <v>2.9</v>
          </cell>
        </row>
        <row r="32">
          <cell r="P32">
            <v>3</v>
          </cell>
        </row>
        <row r="33">
          <cell r="P33">
            <v>3.1</v>
          </cell>
        </row>
        <row r="34">
          <cell r="P34">
            <v>3.2</v>
          </cell>
        </row>
        <row r="35">
          <cell r="P35">
            <v>3.3</v>
          </cell>
        </row>
        <row r="36">
          <cell r="P36">
            <v>3.4</v>
          </cell>
        </row>
        <row r="37">
          <cell r="P37">
            <v>3.5</v>
          </cell>
        </row>
        <row r="38">
          <cell r="P38">
            <v>3.6</v>
          </cell>
        </row>
        <row r="39">
          <cell r="P39">
            <v>3.7</v>
          </cell>
        </row>
        <row r="40">
          <cell r="P40">
            <v>3.8</v>
          </cell>
        </row>
        <row r="41">
          <cell r="P41">
            <v>3.9</v>
          </cell>
        </row>
        <row r="42">
          <cell r="P42">
            <v>4</v>
          </cell>
        </row>
        <row r="43">
          <cell r="P43">
            <v>4.0999999999999996</v>
          </cell>
        </row>
        <row r="44">
          <cell r="P44">
            <v>4.2</v>
          </cell>
        </row>
        <row r="45">
          <cell r="P45">
            <v>4.3</v>
          </cell>
        </row>
        <row r="46">
          <cell r="P46">
            <v>4.4000000000000004</v>
          </cell>
        </row>
        <row r="47">
          <cell r="P47">
            <v>4.5</v>
          </cell>
        </row>
        <row r="48">
          <cell r="P48">
            <v>4.5999999999999996</v>
          </cell>
        </row>
        <row r="49">
          <cell r="P49">
            <v>4.7</v>
          </cell>
        </row>
        <row r="50">
          <cell r="P50">
            <v>4.8</v>
          </cell>
        </row>
        <row r="51">
          <cell r="P51">
            <v>4.9000000000000004</v>
          </cell>
        </row>
        <row r="52">
          <cell r="P52">
            <v>5</v>
          </cell>
        </row>
        <row r="53">
          <cell r="P53">
            <v>5.0999999999999996</v>
          </cell>
        </row>
        <row r="54">
          <cell r="P54">
            <v>5.2</v>
          </cell>
        </row>
        <row r="55">
          <cell r="P55">
            <v>5.3</v>
          </cell>
        </row>
        <row r="56">
          <cell r="P56">
            <v>5.4</v>
          </cell>
        </row>
        <row r="57">
          <cell r="P57">
            <v>5.5</v>
          </cell>
        </row>
        <row r="58">
          <cell r="P58">
            <v>5.6</v>
          </cell>
        </row>
        <row r="59">
          <cell r="P59">
            <v>5.7</v>
          </cell>
        </row>
        <row r="60">
          <cell r="P60">
            <v>5.8</v>
          </cell>
        </row>
        <row r="61">
          <cell r="P61">
            <v>5.9</v>
          </cell>
        </row>
        <row r="62">
          <cell r="P62">
            <v>6</v>
          </cell>
        </row>
        <row r="63">
          <cell r="P63">
            <v>6.1</v>
          </cell>
        </row>
        <row r="64">
          <cell r="P64">
            <v>6.2</v>
          </cell>
        </row>
        <row r="65">
          <cell r="P65">
            <v>6.3</v>
          </cell>
        </row>
        <row r="66">
          <cell r="P66">
            <v>6.4</v>
          </cell>
        </row>
        <row r="67">
          <cell r="P67">
            <v>6.5</v>
          </cell>
        </row>
        <row r="68">
          <cell r="P68">
            <v>6.6</v>
          </cell>
        </row>
        <row r="69">
          <cell r="P69">
            <v>6.7</v>
          </cell>
        </row>
        <row r="70">
          <cell r="P70">
            <v>6.8</v>
          </cell>
        </row>
        <row r="71">
          <cell r="P71">
            <v>6.9</v>
          </cell>
        </row>
        <row r="72">
          <cell r="P72">
            <v>7</v>
          </cell>
        </row>
        <row r="73">
          <cell r="P73">
            <v>7.1</v>
          </cell>
        </row>
        <row r="74">
          <cell r="P74">
            <v>7.2</v>
          </cell>
        </row>
        <row r="75">
          <cell r="P75">
            <v>7.3</v>
          </cell>
        </row>
        <row r="76">
          <cell r="P76">
            <v>7.4</v>
          </cell>
        </row>
        <row r="77">
          <cell r="P77">
            <v>7.5</v>
          </cell>
        </row>
        <row r="78">
          <cell r="P78">
            <v>7.6</v>
          </cell>
        </row>
        <row r="79">
          <cell r="P79">
            <v>7.7</v>
          </cell>
        </row>
        <row r="80">
          <cell r="P80">
            <v>7.8</v>
          </cell>
        </row>
        <row r="81">
          <cell r="P81">
            <v>7.9</v>
          </cell>
        </row>
        <row r="82">
          <cell r="P82">
            <v>8</v>
          </cell>
        </row>
        <row r="83">
          <cell r="P83">
            <v>8.1</v>
          </cell>
        </row>
        <row r="84">
          <cell r="P84">
            <v>8.1999999999999993</v>
          </cell>
        </row>
        <row r="85">
          <cell r="P85">
            <v>8.3000000000000007</v>
          </cell>
        </row>
        <row r="86">
          <cell r="P86">
            <v>8.4</v>
          </cell>
        </row>
        <row r="87">
          <cell r="P87">
            <v>8.5</v>
          </cell>
        </row>
        <row r="88">
          <cell r="P88">
            <v>8.6</v>
          </cell>
        </row>
        <row r="89">
          <cell r="P89">
            <v>8.6999999999999993</v>
          </cell>
        </row>
        <row r="90">
          <cell r="P90">
            <v>8.8000000000000007</v>
          </cell>
        </row>
        <row r="91">
          <cell r="P91">
            <v>8.9</v>
          </cell>
        </row>
        <row r="92">
          <cell r="P92">
            <v>9</v>
          </cell>
        </row>
        <row r="93">
          <cell r="P93">
            <v>9.1</v>
          </cell>
        </row>
        <row r="94">
          <cell r="P94">
            <v>9.1999999999999993</v>
          </cell>
        </row>
        <row r="95">
          <cell r="P95">
            <v>9.3000000000000007</v>
          </cell>
        </row>
        <row r="96">
          <cell r="P96">
            <v>9.4</v>
          </cell>
        </row>
        <row r="97">
          <cell r="P97">
            <v>9.5</v>
          </cell>
        </row>
        <row r="98">
          <cell r="P98">
            <v>9.6</v>
          </cell>
        </row>
        <row r="99">
          <cell r="P99">
            <v>9.6999999999999993</v>
          </cell>
        </row>
        <row r="100">
          <cell r="P100">
            <v>9.8000000000000007</v>
          </cell>
        </row>
        <row r="101">
          <cell r="P101">
            <v>9.9</v>
          </cell>
        </row>
        <row r="102">
          <cell r="P102">
            <v>10</v>
          </cell>
        </row>
        <row r="103">
          <cell r="P103">
            <v>10.1</v>
          </cell>
        </row>
        <row r="104">
          <cell r="P104">
            <v>10.199999999999999</v>
          </cell>
        </row>
        <row r="105">
          <cell r="P105">
            <v>10.3</v>
          </cell>
        </row>
        <row r="106">
          <cell r="P106">
            <v>10.4</v>
          </cell>
        </row>
        <row r="107">
          <cell r="P107">
            <v>10.5</v>
          </cell>
        </row>
        <row r="108">
          <cell r="P108">
            <v>10.6</v>
          </cell>
        </row>
        <row r="109">
          <cell r="P109">
            <v>10.7</v>
          </cell>
        </row>
        <row r="110">
          <cell r="P110">
            <v>10.8</v>
          </cell>
        </row>
        <row r="111">
          <cell r="P111">
            <v>10.9</v>
          </cell>
        </row>
        <row r="112">
          <cell r="P112">
            <v>11</v>
          </cell>
        </row>
        <row r="113">
          <cell r="P113">
            <v>11.1</v>
          </cell>
        </row>
        <row r="114">
          <cell r="P114">
            <v>11.2</v>
          </cell>
        </row>
        <row r="115">
          <cell r="P115">
            <v>11.3</v>
          </cell>
        </row>
        <row r="116">
          <cell r="P116">
            <v>11.4</v>
          </cell>
        </row>
        <row r="117">
          <cell r="P117">
            <v>11.5</v>
          </cell>
        </row>
        <row r="118">
          <cell r="P118">
            <v>11.6</v>
          </cell>
        </row>
        <row r="119">
          <cell r="P119">
            <v>11.7</v>
          </cell>
        </row>
        <row r="120">
          <cell r="P120">
            <v>11.8</v>
          </cell>
        </row>
        <row r="121">
          <cell r="P121">
            <v>11.9</v>
          </cell>
        </row>
        <row r="122">
          <cell r="P122">
            <v>12</v>
          </cell>
        </row>
        <row r="123">
          <cell r="P123">
            <v>12.1</v>
          </cell>
        </row>
        <row r="124">
          <cell r="P124">
            <v>12.2</v>
          </cell>
        </row>
        <row r="125">
          <cell r="P125">
            <v>12.3</v>
          </cell>
        </row>
        <row r="126">
          <cell r="P126">
            <v>12.4</v>
          </cell>
        </row>
        <row r="127">
          <cell r="P127">
            <v>12.5</v>
          </cell>
        </row>
        <row r="128">
          <cell r="P128">
            <v>12.6</v>
          </cell>
        </row>
        <row r="129">
          <cell r="P129">
            <v>12.7</v>
          </cell>
        </row>
        <row r="130">
          <cell r="P130">
            <v>12.8</v>
          </cell>
        </row>
        <row r="131">
          <cell r="P131">
            <v>12.9</v>
          </cell>
        </row>
        <row r="132">
          <cell r="P132">
            <v>13</v>
          </cell>
        </row>
        <row r="133">
          <cell r="P133">
            <v>13.1</v>
          </cell>
        </row>
        <row r="134">
          <cell r="P134">
            <v>13.2</v>
          </cell>
        </row>
        <row r="135">
          <cell r="P135">
            <v>13.3</v>
          </cell>
        </row>
        <row r="136">
          <cell r="P136">
            <v>13.4</v>
          </cell>
        </row>
        <row r="137">
          <cell r="P137">
            <v>13.5</v>
          </cell>
        </row>
        <row r="138">
          <cell r="P138">
            <v>13.6</v>
          </cell>
        </row>
        <row r="139">
          <cell r="P139">
            <v>13.7</v>
          </cell>
        </row>
        <row r="140">
          <cell r="P140">
            <v>13.8</v>
          </cell>
        </row>
        <row r="141">
          <cell r="P141">
            <v>13.9</v>
          </cell>
        </row>
        <row r="142">
          <cell r="P142">
            <v>14</v>
          </cell>
        </row>
        <row r="143">
          <cell r="P143">
            <v>14.1</v>
          </cell>
        </row>
        <row r="144">
          <cell r="P144">
            <v>14.2</v>
          </cell>
        </row>
        <row r="145">
          <cell r="P145">
            <v>14.3</v>
          </cell>
        </row>
        <row r="146">
          <cell r="P146">
            <v>14.4</v>
          </cell>
        </row>
        <row r="147">
          <cell r="P147">
            <v>14.5</v>
          </cell>
        </row>
        <row r="148">
          <cell r="P148">
            <v>14.6</v>
          </cell>
        </row>
        <row r="149">
          <cell r="P149">
            <v>14.7</v>
          </cell>
        </row>
        <row r="150">
          <cell r="P150">
            <v>14.8</v>
          </cell>
        </row>
        <row r="151">
          <cell r="P151">
            <v>14.9</v>
          </cell>
        </row>
        <row r="152">
          <cell r="P152">
            <v>15</v>
          </cell>
        </row>
        <row r="153">
          <cell r="P153">
            <v>15.1</v>
          </cell>
        </row>
        <row r="154">
          <cell r="P154">
            <v>15.2</v>
          </cell>
        </row>
        <row r="155">
          <cell r="P155">
            <v>15.3</v>
          </cell>
        </row>
        <row r="156">
          <cell r="P156">
            <v>15.4</v>
          </cell>
        </row>
        <row r="157">
          <cell r="P157">
            <v>15.5</v>
          </cell>
        </row>
        <row r="158">
          <cell r="P158">
            <v>15.6</v>
          </cell>
        </row>
        <row r="159">
          <cell r="P159">
            <v>15.7</v>
          </cell>
        </row>
        <row r="160">
          <cell r="P160">
            <v>15.8</v>
          </cell>
        </row>
        <row r="161">
          <cell r="P161">
            <v>15.9</v>
          </cell>
        </row>
        <row r="162">
          <cell r="P162">
            <v>16</v>
          </cell>
        </row>
        <row r="163">
          <cell r="P163">
            <v>16.100000000000001</v>
          </cell>
        </row>
        <row r="164">
          <cell r="P164">
            <v>16.2</v>
          </cell>
        </row>
        <row r="165">
          <cell r="P165">
            <v>16.3</v>
          </cell>
        </row>
        <row r="166">
          <cell r="P166">
            <v>16.399999999999999</v>
          </cell>
        </row>
        <row r="167">
          <cell r="P167">
            <v>16.5</v>
          </cell>
        </row>
        <row r="168">
          <cell r="P168">
            <v>16.600000000000001</v>
          </cell>
        </row>
        <row r="169">
          <cell r="P169">
            <v>16.7</v>
          </cell>
        </row>
        <row r="170">
          <cell r="P170">
            <v>16.8</v>
          </cell>
        </row>
        <row r="171">
          <cell r="P171">
            <v>16.899999999999999</v>
          </cell>
        </row>
        <row r="172">
          <cell r="P172">
            <v>17</v>
          </cell>
        </row>
        <row r="173">
          <cell r="P173">
            <v>17.100000000000001</v>
          </cell>
        </row>
        <row r="174">
          <cell r="P174">
            <v>17.2</v>
          </cell>
        </row>
        <row r="175">
          <cell r="P175">
            <v>17.3</v>
          </cell>
        </row>
        <row r="176">
          <cell r="P176">
            <v>17.399999999999999</v>
          </cell>
        </row>
        <row r="177">
          <cell r="P177">
            <v>17.5</v>
          </cell>
        </row>
        <row r="178">
          <cell r="P178">
            <v>17.600000000000001</v>
          </cell>
        </row>
        <row r="179">
          <cell r="P179">
            <v>17.7</v>
          </cell>
        </row>
        <row r="180">
          <cell r="P180">
            <v>17.8</v>
          </cell>
        </row>
        <row r="181">
          <cell r="P181">
            <v>17.899999999999999</v>
          </cell>
        </row>
        <row r="182">
          <cell r="P182">
            <v>18</v>
          </cell>
        </row>
        <row r="183">
          <cell r="P183">
            <v>18.100000000000001</v>
          </cell>
        </row>
        <row r="184">
          <cell r="P184">
            <v>18.2</v>
          </cell>
        </row>
        <row r="185">
          <cell r="P185">
            <v>18.3</v>
          </cell>
        </row>
        <row r="186">
          <cell r="P186">
            <v>18.399999999999999</v>
          </cell>
        </row>
        <row r="187">
          <cell r="P187">
            <v>18.5</v>
          </cell>
        </row>
        <row r="188">
          <cell r="P188">
            <v>18.600000000000001</v>
          </cell>
        </row>
        <row r="189">
          <cell r="P189">
            <v>18.7</v>
          </cell>
        </row>
        <row r="190">
          <cell r="P190">
            <v>18.8</v>
          </cell>
        </row>
        <row r="191">
          <cell r="P191">
            <v>18.899999999999999</v>
          </cell>
        </row>
        <row r="192">
          <cell r="P192">
            <v>19</v>
          </cell>
        </row>
        <row r="193">
          <cell r="P193">
            <v>19.100000000000001</v>
          </cell>
        </row>
        <row r="194">
          <cell r="P194">
            <v>19.2</v>
          </cell>
        </row>
        <row r="195">
          <cell r="P195">
            <v>19.3</v>
          </cell>
        </row>
        <row r="196">
          <cell r="P196">
            <v>19.399999999999999</v>
          </cell>
        </row>
        <row r="197">
          <cell r="P197">
            <v>19.5</v>
          </cell>
        </row>
        <row r="198">
          <cell r="P198">
            <v>19.600000000000001</v>
          </cell>
        </row>
        <row r="199">
          <cell r="P199">
            <v>19.7</v>
          </cell>
        </row>
        <row r="200">
          <cell r="P200">
            <v>19.8</v>
          </cell>
        </row>
        <row r="201">
          <cell r="P201">
            <v>19.899999999999999</v>
          </cell>
        </row>
        <row r="202">
          <cell r="P202">
            <v>20</v>
          </cell>
        </row>
        <row r="203">
          <cell r="P203">
            <v>20.100000000000001</v>
          </cell>
        </row>
        <row r="204">
          <cell r="P204">
            <v>20.2</v>
          </cell>
        </row>
        <row r="205">
          <cell r="P205">
            <v>20.3</v>
          </cell>
        </row>
        <row r="206">
          <cell r="P206">
            <v>20.399999999999999</v>
          </cell>
        </row>
        <row r="207">
          <cell r="P207">
            <v>20.5</v>
          </cell>
        </row>
        <row r="208">
          <cell r="P208">
            <v>20.6</v>
          </cell>
        </row>
        <row r="209">
          <cell r="P209">
            <v>20.7</v>
          </cell>
        </row>
        <row r="210">
          <cell r="P210">
            <v>20.8</v>
          </cell>
        </row>
        <row r="211">
          <cell r="P211">
            <v>20.9</v>
          </cell>
        </row>
        <row r="212">
          <cell r="P212">
            <v>21</v>
          </cell>
        </row>
        <row r="213">
          <cell r="P213">
            <v>21.1</v>
          </cell>
        </row>
        <row r="214">
          <cell r="P214">
            <v>21.2</v>
          </cell>
        </row>
        <row r="215">
          <cell r="P215">
            <v>21.3</v>
          </cell>
        </row>
        <row r="216">
          <cell r="P216">
            <v>21.4</v>
          </cell>
        </row>
        <row r="217">
          <cell r="P217">
            <v>21.5</v>
          </cell>
        </row>
        <row r="218">
          <cell r="P218">
            <v>21.6</v>
          </cell>
        </row>
        <row r="219">
          <cell r="P219">
            <v>21.7</v>
          </cell>
        </row>
        <row r="220">
          <cell r="P220">
            <v>21.8</v>
          </cell>
        </row>
        <row r="221">
          <cell r="P221">
            <v>21.9</v>
          </cell>
        </row>
        <row r="222">
          <cell r="P222">
            <v>22</v>
          </cell>
        </row>
        <row r="223">
          <cell r="P223">
            <v>22.1</v>
          </cell>
        </row>
        <row r="224">
          <cell r="P224">
            <v>22.2</v>
          </cell>
        </row>
        <row r="225">
          <cell r="P225">
            <v>22.3</v>
          </cell>
        </row>
        <row r="226">
          <cell r="P226">
            <v>22.4</v>
          </cell>
        </row>
        <row r="227">
          <cell r="P227">
            <v>22.5</v>
          </cell>
        </row>
        <row r="228">
          <cell r="P228">
            <v>22.6</v>
          </cell>
        </row>
        <row r="229">
          <cell r="P229">
            <v>22.7</v>
          </cell>
        </row>
        <row r="230">
          <cell r="P230">
            <v>22.8</v>
          </cell>
        </row>
        <row r="231">
          <cell r="P231">
            <v>22.9</v>
          </cell>
        </row>
        <row r="232">
          <cell r="P232">
            <v>23</v>
          </cell>
        </row>
        <row r="233">
          <cell r="P233">
            <v>23.1</v>
          </cell>
        </row>
        <row r="234">
          <cell r="P234">
            <v>23.2</v>
          </cell>
        </row>
        <row r="235">
          <cell r="P235">
            <v>23.3</v>
          </cell>
        </row>
        <row r="236">
          <cell r="P236">
            <v>23.4</v>
          </cell>
        </row>
        <row r="237">
          <cell r="P237">
            <v>23.5</v>
          </cell>
        </row>
        <row r="238">
          <cell r="P238">
            <v>23.6</v>
          </cell>
        </row>
        <row r="239">
          <cell r="P239">
            <v>23.7</v>
          </cell>
        </row>
        <row r="240">
          <cell r="P240">
            <v>23.8</v>
          </cell>
        </row>
        <row r="241">
          <cell r="P241">
            <v>23.9</v>
          </cell>
        </row>
        <row r="242">
          <cell r="P242">
            <v>24</v>
          </cell>
        </row>
        <row r="243">
          <cell r="P243">
            <v>24.1</v>
          </cell>
        </row>
        <row r="244">
          <cell r="P244">
            <v>24.2</v>
          </cell>
        </row>
        <row r="245">
          <cell r="P245">
            <v>24.3</v>
          </cell>
        </row>
        <row r="246">
          <cell r="P246">
            <v>24.4</v>
          </cell>
        </row>
        <row r="247">
          <cell r="P247">
            <v>24.5</v>
          </cell>
        </row>
        <row r="248">
          <cell r="P248">
            <v>24.6</v>
          </cell>
        </row>
        <row r="249">
          <cell r="P249">
            <v>24.7</v>
          </cell>
        </row>
        <row r="250">
          <cell r="P250">
            <v>24.8</v>
          </cell>
        </row>
        <row r="251">
          <cell r="P251">
            <v>24.9</v>
          </cell>
        </row>
        <row r="252">
          <cell r="P252">
            <v>25</v>
          </cell>
        </row>
        <row r="253">
          <cell r="P253">
            <v>25.1</v>
          </cell>
        </row>
        <row r="254">
          <cell r="P254">
            <v>25.2</v>
          </cell>
        </row>
        <row r="255">
          <cell r="P255">
            <v>25.3</v>
          </cell>
        </row>
        <row r="256">
          <cell r="P256">
            <v>25.4</v>
          </cell>
        </row>
        <row r="257">
          <cell r="P257">
            <v>25.5</v>
          </cell>
        </row>
        <row r="258">
          <cell r="P258">
            <v>25.6</v>
          </cell>
        </row>
        <row r="259">
          <cell r="P259">
            <v>25.7</v>
          </cell>
        </row>
        <row r="260">
          <cell r="P260">
            <v>25.8</v>
          </cell>
        </row>
        <row r="261">
          <cell r="P261">
            <v>25.9</v>
          </cell>
        </row>
        <row r="262">
          <cell r="P262">
            <v>26</v>
          </cell>
        </row>
        <row r="263">
          <cell r="P263">
            <v>26.1</v>
          </cell>
        </row>
        <row r="264">
          <cell r="P264">
            <v>26.2</v>
          </cell>
        </row>
        <row r="265">
          <cell r="P265">
            <v>26.3</v>
          </cell>
        </row>
        <row r="266">
          <cell r="P266">
            <v>26.4</v>
          </cell>
        </row>
        <row r="267">
          <cell r="P267">
            <v>26.5</v>
          </cell>
        </row>
        <row r="268">
          <cell r="P268">
            <v>26.6</v>
          </cell>
        </row>
        <row r="269">
          <cell r="P269">
            <v>26.7</v>
          </cell>
        </row>
        <row r="270">
          <cell r="P270">
            <v>26.8</v>
          </cell>
        </row>
        <row r="271">
          <cell r="P271">
            <v>26.9</v>
          </cell>
        </row>
        <row r="272">
          <cell r="P272">
            <v>27</v>
          </cell>
        </row>
        <row r="273">
          <cell r="P273">
            <v>27.1</v>
          </cell>
        </row>
        <row r="274">
          <cell r="P274">
            <v>27.2</v>
          </cell>
        </row>
        <row r="275">
          <cell r="P275">
            <v>27.3</v>
          </cell>
        </row>
        <row r="276">
          <cell r="P276">
            <v>27.4</v>
          </cell>
        </row>
        <row r="277">
          <cell r="P277">
            <v>27.5</v>
          </cell>
        </row>
        <row r="278">
          <cell r="P278">
            <v>27.6</v>
          </cell>
        </row>
        <row r="279">
          <cell r="P279">
            <v>27.7</v>
          </cell>
        </row>
        <row r="280">
          <cell r="P280">
            <v>27.8</v>
          </cell>
        </row>
        <row r="281">
          <cell r="P281">
            <v>27.9</v>
          </cell>
        </row>
        <row r="282">
          <cell r="P282">
            <v>28</v>
          </cell>
        </row>
        <row r="283">
          <cell r="P283">
            <v>28.1</v>
          </cell>
        </row>
        <row r="284">
          <cell r="P284">
            <v>28.2</v>
          </cell>
        </row>
        <row r="285">
          <cell r="P285">
            <v>28.3</v>
          </cell>
        </row>
        <row r="286">
          <cell r="P286">
            <v>28.4</v>
          </cell>
        </row>
        <row r="287">
          <cell r="P287">
            <v>28.5</v>
          </cell>
        </row>
        <row r="288">
          <cell r="P288">
            <v>28.6</v>
          </cell>
        </row>
        <row r="289">
          <cell r="P289">
            <v>28.7</v>
          </cell>
        </row>
        <row r="290">
          <cell r="P290">
            <v>28.8</v>
          </cell>
        </row>
        <row r="291">
          <cell r="P291">
            <v>28.9</v>
          </cell>
        </row>
        <row r="292">
          <cell r="P292">
            <v>29</v>
          </cell>
        </row>
        <row r="293">
          <cell r="P293">
            <v>29.1</v>
          </cell>
        </row>
        <row r="294">
          <cell r="P294">
            <v>29.2</v>
          </cell>
        </row>
        <row r="295">
          <cell r="P295">
            <v>29.3</v>
          </cell>
        </row>
        <row r="296">
          <cell r="P296">
            <v>29.4</v>
          </cell>
        </row>
        <row r="297">
          <cell r="P297">
            <v>29.5</v>
          </cell>
        </row>
        <row r="298">
          <cell r="P298">
            <v>29.6</v>
          </cell>
        </row>
        <row r="299">
          <cell r="P299">
            <v>29.7</v>
          </cell>
        </row>
        <row r="300">
          <cell r="P300">
            <v>29.8</v>
          </cell>
        </row>
        <row r="301">
          <cell r="P301">
            <v>29.9</v>
          </cell>
        </row>
        <row r="302">
          <cell r="P302">
            <v>30</v>
          </cell>
        </row>
        <row r="303">
          <cell r="P303">
            <v>30.1</v>
          </cell>
        </row>
        <row r="304">
          <cell r="P304">
            <v>30.2</v>
          </cell>
        </row>
        <row r="305">
          <cell r="P305">
            <v>30.3</v>
          </cell>
        </row>
        <row r="306">
          <cell r="P306">
            <v>30.4</v>
          </cell>
        </row>
        <row r="307">
          <cell r="P307">
            <v>30.5</v>
          </cell>
        </row>
        <row r="308">
          <cell r="P308">
            <v>30.6</v>
          </cell>
        </row>
        <row r="309">
          <cell r="P309">
            <v>30.7</v>
          </cell>
        </row>
        <row r="310">
          <cell r="P310">
            <v>30.8</v>
          </cell>
        </row>
        <row r="311">
          <cell r="P311">
            <v>30.9</v>
          </cell>
        </row>
        <row r="312">
          <cell r="P312">
            <v>31</v>
          </cell>
        </row>
        <row r="313">
          <cell r="P313">
            <v>31.1</v>
          </cell>
        </row>
        <row r="314">
          <cell r="P314">
            <v>31.2</v>
          </cell>
        </row>
        <row r="315">
          <cell r="P315">
            <v>31.3</v>
          </cell>
        </row>
        <row r="316">
          <cell r="P316">
            <v>31.4</v>
          </cell>
        </row>
        <row r="317">
          <cell r="P317">
            <v>31.5</v>
          </cell>
        </row>
        <row r="318">
          <cell r="P318">
            <v>31.6</v>
          </cell>
        </row>
        <row r="319">
          <cell r="P319">
            <v>31.7</v>
          </cell>
        </row>
        <row r="320">
          <cell r="P320">
            <v>31.8</v>
          </cell>
        </row>
        <row r="321">
          <cell r="P321">
            <v>31.9</v>
          </cell>
        </row>
        <row r="322">
          <cell r="P322">
            <v>32</v>
          </cell>
        </row>
        <row r="323">
          <cell r="P323">
            <v>32.1</v>
          </cell>
        </row>
        <row r="324">
          <cell r="P324">
            <v>32.200000000000003</v>
          </cell>
        </row>
        <row r="325">
          <cell r="P325">
            <v>32.299999999999997</v>
          </cell>
        </row>
        <row r="326">
          <cell r="P326">
            <v>32.4</v>
          </cell>
        </row>
        <row r="327">
          <cell r="P327">
            <v>32.5</v>
          </cell>
        </row>
        <row r="328">
          <cell r="P328">
            <v>32.6</v>
          </cell>
        </row>
        <row r="329">
          <cell r="P329">
            <v>32.700000000000003</v>
          </cell>
        </row>
        <row r="330">
          <cell r="P330">
            <v>32.799999999999997</v>
          </cell>
        </row>
        <row r="331">
          <cell r="P331">
            <v>32.9</v>
          </cell>
        </row>
        <row r="332">
          <cell r="P332">
            <v>33</v>
          </cell>
        </row>
        <row r="333">
          <cell r="P333">
            <v>33.1</v>
          </cell>
        </row>
        <row r="334">
          <cell r="P334">
            <v>33.200000000000003</v>
          </cell>
        </row>
        <row r="335">
          <cell r="P335">
            <v>33.299999999999997</v>
          </cell>
        </row>
        <row r="336">
          <cell r="P336">
            <v>33.4</v>
          </cell>
        </row>
        <row r="337">
          <cell r="P337">
            <v>33.5</v>
          </cell>
        </row>
        <row r="338">
          <cell r="P338">
            <v>33.6</v>
          </cell>
        </row>
        <row r="339">
          <cell r="P339">
            <v>33.700000000000003</v>
          </cell>
        </row>
        <row r="340">
          <cell r="P340">
            <v>33.799999999999997</v>
          </cell>
        </row>
        <row r="341">
          <cell r="P341">
            <v>33.9</v>
          </cell>
        </row>
        <row r="342">
          <cell r="P342">
            <v>34</v>
          </cell>
        </row>
        <row r="343">
          <cell r="P343">
            <v>34.1</v>
          </cell>
        </row>
        <row r="344">
          <cell r="P344">
            <v>34.200000000000003</v>
          </cell>
        </row>
        <row r="345">
          <cell r="P345">
            <v>34.299999999999997</v>
          </cell>
        </row>
        <row r="346">
          <cell r="P346">
            <v>34.4</v>
          </cell>
        </row>
        <row r="347">
          <cell r="P347">
            <v>34.5</v>
          </cell>
        </row>
        <row r="348">
          <cell r="P348">
            <v>34.6</v>
          </cell>
        </row>
        <row r="349">
          <cell r="P349">
            <v>34.700000000000003</v>
          </cell>
        </row>
        <row r="350">
          <cell r="P350">
            <v>34.799999999999997</v>
          </cell>
        </row>
        <row r="351">
          <cell r="P351">
            <v>34.9</v>
          </cell>
        </row>
        <row r="352">
          <cell r="P352">
            <v>35</v>
          </cell>
        </row>
        <row r="353">
          <cell r="P353">
            <v>35.1</v>
          </cell>
        </row>
        <row r="354">
          <cell r="P354">
            <v>35.200000000000003</v>
          </cell>
        </row>
        <row r="355">
          <cell r="P355">
            <v>35.299999999999997</v>
          </cell>
        </row>
        <row r="356">
          <cell r="P356">
            <v>35.4</v>
          </cell>
        </row>
        <row r="357">
          <cell r="P357">
            <v>35.5</v>
          </cell>
        </row>
        <row r="358">
          <cell r="P358">
            <v>35.6</v>
          </cell>
        </row>
        <row r="359">
          <cell r="P359">
            <v>35.700000000000003</v>
          </cell>
        </row>
        <row r="360">
          <cell r="P360">
            <v>35.799999999999997</v>
          </cell>
        </row>
        <row r="361">
          <cell r="P361">
            <v>35.9</v>
          </cell>
        </row>
        <row r="362">
          <cell r="P362">
            <v>36</v>
          </cell>
        </row>
        <row r="363">
          <cell r="P363">
            <v>36.1</v>
          </cell>
        </row>
        <row r="364">
          <cell r="P364">
            <v>36.200000000000003</v>
          </cell>
        </row>
        <row r="365">
          <cell r="P365">
            <v>36.299999999999997</v>
          </cell>
        </row>
        <row r="366">
          <cell r="P366">
            <v>36.4</v>
          </cell>
        </row>
        <row r="367">
          <cell r="P367">
            <v>36.5</v>
          </cell>
        </row>
        <row r="368">
          <cell r="P368">
            <v>36.6</v>
          </cell>
        </row>
        <row r="369">
          <cell r="P369">
            <v>36.700000000000003</v>
          </cell>
        </row>
        <row r="370">
          <cell r="P370">
            <v>36.799999999999997</v>
          </cell>
        </row>
        <row r="371">
          <cell r="P371">
            <v>36.9</v>
          </cell>
        </row>
        <row r="372">
          <cell r="P372">
            <v>37</v>
          </cell>
        </row>
        <row r="373">
          <cell r="P373">
            <v>37.1</v>
          </cell>
        </row>
        <row r="374">
          <cell r="P374">
            <v>37.200000000000003</v>
          </cell>
        </row>
        <row r="375">
          <cell r="P375">
            <v>37.299999999999997</v>
          </cell>
        </row>
        <row r="376">
          <cell r="P376">
            <v>37.4</v>
          </cell>
        </row>
        <row r="377">
          <cell r="P377">
            <v>37.5</v>
          </cell>
        </row>
        <row r="378">
          <cell r="P378">
            <v>37.6</v>
          </cell>
        </row>
        <row r="379">
          <cell r="P379">
            <v>37.700000000000003</v>
          </cell>
        </row>
        <row r="380">
          <cell r="P380">
            <v>37.799999999999997</v>
          </cell>
        </row>
        <row r="381">
          <cell r="P381">
            <v>37.9</v>
          </cell>
        </row>
        <row r="382">
          <cell r="P382">
            <v>38</v>
          </cell>
        </row>
        <row r="383">
          <cell r="P383">
            <v>38.1</v>
          </cell>
        </row>
        <row r="384">
          <cell r="P384">
            <v>38.200000000000003</v>
          </cell>
        </row>
        <row r="385">
          <cell r="P385">
            <v>38.299999999999997</v>
          </cell>
        </row>
        <row r="386">
          <cell r="P386">
            <v>38.4</v>
          </cell>
        </row>
        <row r="387">
          <cell r="P387">
            <v>38.5</v>
          </cell>
        </row>
        <row r="388">
          <cell r="P388">
            <v>38.6</v>
          </cell>
        </row>
        <row r="389">
          <cell r="P389">
            <v>38.700000000000003</v>
          </cell>
        </row>
        <row r="390">
          <cell r="P390">
            <v>38.799999999999997</v>
          </cell>
        </row>
        <row r="391">
          <cell r="P391">
            <v>38.9</v>
          </cell>
        </row>
        <row r="392">
          <cell r="P392">
            <v>39</v>
          </cell>
        </row>
        <row r="393">
          <cell r="P393">
            <v>39.1</v>
          </cell>
        </row>
        <row r="394">
          <cell r="P394">
            <v>39.200000000000003</v>
          </cell>
        </row>
        <row r="395">
          <cell r="P395">
            <v>39.299999999999997</v>
          </cell>
        </row>
        <row r="396">
          <cell r="P396">
            <v>39.4</v>
          </cell>
        </row>
        <row r="397">
          <cell r="P397">
            <v>39.5</v>
          </cell>
        </row>
        <row r="398">
          <cell r="P398">
            <v>39.6</v>
          </cell>
        </row>
        <row r="399">
          <cell r="P399">
            <v>39.700000000000003</v>
          </cell>
        </row>
        <row r="400">
          <cell r="P400">
            <v>39.799999999999997</v>
          </cell>
        </row>
        <row r="401">
          <cell r="P401">
            <v>39.9</v>
          </cell>
        </row>
        <row r="402">
          <cell r="P402">
            <v>40</v>
          </cell>
        </row>
        <row r="403">
          <cell r="P403">
            <v>40.1</v>
          </cell>
        </row>
        <row r="404">
          <cell r="P404">
            <v>40.200000000000003</v>
          </cell>
        </row>
        <row r="405">
          <cell r="P405">
            <v>40.299999999999997</v>
          </cell>
        </row>
        <row r="406">
          <cell r="P406">
            <v>40.4</v>
          </cell>
        </row>
        <row r="407">
          <cell r="P407">
            <v>40.5</v>
          </cell>
        </row>
        <row r="408">
          <cell r="P408">
            <v>40.6</v>
          </cell>
        </row>
        <row r="409">
          <cell r="P409">
            <v>40.700000000000003</v>
          </cell>
        </row>
        <row r="410">
          <cell r="P410">
            <v>40.799999999999997</v>
          </cell>
        </row>
        <row r="411">
          <cell r="P411">
            <v>40.9</v>
          </cell>
        </row>
        <row r="412">
          <cell r="P412">
            <v>41</v>
          </cell>
        </row>
        <row r="413">
          <cell r="P413">
            <v>41.1</v>
          </cell>
        </row>
        <row r="414">
          <cell r="P414">
            <v>41.2</v>
          </cell>
        </row>
        <row r="415">
          <cell r="P415">
            <v>41.3</v>
          </cell>
        </row>
        <row r="416">
          <cell r="P416">
            <v>41.4</v>
          </cell>
        </row>
        <row r="417">
          <cell r="P417">
            <v>41.5</v>
          </cell>
        </row>
        <row r="418">
          <cell r="P418">
            <v>41.6</v>
          </cell>
        </row>
        <row r="419">
          <cell r="P419">
            <v>41.7</v>
          </cell>
        </row>
        <row r="420">
          <cell r="P420">
            <v>41.8</v>
          </cell>
        </row>
        <row r="421">
          <cell r="P421">
            <v>41.9</v>
          </cell>
        </row>
        <row r="422">
          <cell r="P422">
            <v>42</v>
          </cell>
        </row>
        <row r="423">
          <cell r="P423">
            <v>42.1</v>
          </cell>
        </row>
        <row r="424">
          <cell r="P424">
            <v>42.2</v>
          </cell>
        </row>
        <row r="425">
          <cell r="P425">
            <v>42.3</v>
          </cell>
        </row>
        <row r="426">
          <cell r="P426">
            <v>42.4</v>
          </cell>
        </row>
        <row r="427">
          <cell r="P427">
            <v>42.5</v>
          </cell>
        </row>
        <row r="428">
          <cell r="P428">
            <v>42.6</v>
          </cell>
        </row>
        <row r="429">
          <cell r="P429">
            <v>42.7</v>
          </cell>
        </row>
        <row r="430">
          <cell r="P430">
            <v>42.8</v>
          </cell>
        </row>
        <row r="431">
          <cell r="P431">
            <v>42.9</v>
          </cell>
        </row>
        <row r="432">
          <cell r="P432">
            <v>43</v>
          </cell>
        </row>
        <row r="433">
          <cell r="P433">
            <v>43.1</v>
          </cell>
        </row>
        <row r="434">
          <cell r="P434">
            <v>43.2</v>
          </cell>
        </row>
        <row r="435">
          <cell r="P435">
            <v>43.3</v>
          </cell>
        </row>
        <row r="436">
          <cell r="P436">
            <v>43.4</v>
          </cell>
        </row>
        <row r="437">
          <cell r="P437">
            <v>43.5</v>
          </cell>
        </row>
        <row r="438">
          <cell r="P438">
            <v>43.6</v>
          </cell>
        </row>
        <row r="439">
          <cell r="P439">
            <v>43.7</v>
          </cell>
        </row>
        <row r="440">
          <cell r="P440">
            <v>43.8</v>
          </cell>
        </row>
        <row r="441">
          <cell r="P441">
            <v>43.9</v>
          </cell>
        </row>
        <row r="442">
          <cell r="P442">
            <v>44</v>
          </cell>
        </row>
        <row r="443">
          <cell r="P443">
            <v>44.1</v>
          </cell>
        </row>
        <row r="444">
          <cell r="P444">
            <v>44.2</v>
          </cell>
        </row>
        <row r="445">
          <cell r="P445">
            <v>44.3</v>
          </cell>
        </row>
        <row r="446">
          <cell r="P446">
            <v>44.4</v>
          </cell>
        </row>
        <row r="447">
          <cell r="P447">
            <v>44.5</v>
          </cell>
        </row>
        <row r="448">
          <cell r="P448">
            <v>44.6</v>
          </cell>
        </row>
        <row r="449">
          <cell r="P449">
            <v>44.7</v>
          </cell>
        </row>
        <row r="450">
          <cell r="P450">
            <v>44.8</v>
          </cell>
        </row>
        <row r="451">
          <cell r="P451">
            <v>44.9</v>
          </cell>
        </row>
        <row r="452">
          <cell r="P452">
            <v>45</v>
          </cell>
        </row>
        <row r="453">
          <cell r="P453">
            <v>45.1</v>
          </cell>
        </row>
        <row r="454">
          <cell r="P454">
            <v>45.2</v>
          </cell>
        </row>
        <row r="455">
          <cell r="P455">
            <v>45.3</v>
          </cell>
        </row>
        <row r="456">
          <cell r="P456">
            <v>45.4</v>
          </cell>
        </row>
        <row r="457">
          <cell r="P457">
            <v>45.5</v>
          </cell>
        </row>
        <row r="458">
          <cell r="P458">
            <v>45.6</v>
          </cell>
        </row>
        <row r="459">
          <cell r="P459">
            <v>45.7</v>
          </cell>
        </row>
        <row r="460">
          <cell r="P460">
            <v>45.8</v>
          </cell>
        </row>
        <row r="461">
          <cell r="P461">
            <v>45.9</v>
          </cell>
        </row>
        <row r="462">
          <cell r="P462">
            <v>46</v>
          </cell>
        </row>
        <row r="463">
          <cell r="P463">
            <v>46.1</v>
          </cell>
        </row>
        <row r="464">
          <cell r="P464">
            <v>46.2</v>
          </cell>
        </row>
        <row r="465">
          <cell r="P465">
            <v>46.3</v>
          </cell>
        </row>
        <row r="466">
          <cell r="P466">
            <v>46.4</v>
          </cell>
        </row>
        <row r="467">
          <cell r="P467">
            <v>46.5</v>
          </cell>
        </row>
        <row r="468">
          <cell r="P468">
            <v>46.6</v>
          </cell>
        </row>
        <row r="469">
          <cell r="P469">
            <v>46.7</v>
          </cell>
        </row>
        <row r="470">
          <cell r="P470">
            <v>46.8</v>
          </cell>
        </row>
        <row r="471">
          <cell r="P471">
            <v>46.9</v>
          </cell>
        </row>
        <row r="472">
          <cell r="P472">
            <v>47</v>
          </cell>
        </row>
        <row r="473">
          <cell r="P473">
            <v>47.1</v>
          </cell>
        </row>
        <row r="474">
          <cell r="P474">
            <v>47.2</v>
          </cell>
        </row>
        <row r="475">
          <cell r="P475">
            <v>47.3</v>
          </cell>
        </row>
        <row r="476">
          <cell r="P476">
            <v>47.4</v>
          </cell>
        </row>
        <row r="477">
          <cell r="P477">
            <v>47.5</v>
          </cell>
        </row>
        <row r="478">
          <cell r="P478">
            <v>47.6</v>
          </cell>
        </row>
        <row r="479">
          <cell r="P479">
            <v>47.7</v>
          </cell>
        </row>
        <row r="480">
          <cell r="P480">
            <v>47.8</v>
          </cell>
        </row>
        <row r="481">
          <cell r="P481">
            <v>47.9</v>
          </cell>
        </row>
        <row r="482">
          <cell r="P482">
            <v>48</v>
          </cell>
        </row>
        <row r="483">
          <cell r="P483">
            <v>48.1</v>
          </cell>
        </row>
        <row r="484">
          <cell r="P484">
            <v>48.2</v>
          </cell>
        </row>
        <row r="485">
          <cell r="P485">
            <v>48.3</v>
          </cell>
        </row>
        <row r="486">
          <cell r="P486">
            <v>48.4</v>
          </cell>
        </row>
        <row r="487">
          <cell r="P487">
            <v>48.5</v>
          </cell>
        </row>
        <row r="488">
          <cell r="P488">
            <v>48.6</v>
          </cell>
        </row>
        <row r="489">
          <cell r="P489">
            <v>48.7</v>
          </cell>
        </row>
        <row r="490">
          <cell r="P490">
            <v>48.8</v>
          </cell>
        </row>
        <row r="491">
          <cell r="P491">
            <v>48.9</v>
          </cell>
        </row>
        <row r="492">
          <cell r="P492">
            <v>49</v>
          </cell>
        </row>
        <row r="493">
          <cell r="P493">
            <v>49.1</v>
          </cell>
        </row>
        <row r="494">
          <cell r="P494">
            <v>49.2</v>
          </cell>
        </row>
        <row r="495">
          <cell r="P495">
            <v>49.3</v>
          </cell>
        </row>
        <row r="496">
          <cell r="P496">
            <v>49.4</v>
          </cell>
        </row>
        <row r="497">
          <cell r="P497">
            <v>49.5</v>
          </cell>
        </row>
        <row r="498">
          <cell r="P498">
            <v>49.6</v>
          </cell>
        </row>
        <row r="499">
          <cell r="P499">
            <v>49.7</v>
          </cell>
        </row>
        <row r="500">
          <cell r="P500">
            <v>49.8</v>
          </cell>
        </row>
        <row r="501">
          <cell r="P501">
            <v>49.9</v>
          </cell>
        </row>
        <row r="502">
          <cell r="P502">
            <v>50</v>
          </cell>
        </row>
        <row r="503">
          <cell r="P503">
            <v>50.1</v>
          </cell>
        </row>
        <row r="504">
          <cell r="P504">
            <v>50.2</v>
          </cell>
        </row>
        <row r="505">
          <cell r="P505">
            <v>50.3</v>
          </cell>
        </row>
        <row r="506">
          <cell r="P506">
            <v>50.4</v>
          </cell>
        </row>
        <row r="507">
          <cell r="P507">
            <v>50.5</v>
          </cell>
        </row>
        <row r="508">
          <cell r="P508">
            <v>50.6</v>
          </cell>
        </row>
        <row r="509">
          <cell r="P509">
            <v>50.7</v>
          </cell>
        </row>
        <row r="510">
          <cell r="P510">
            <v>50.8</v>
          </cell>
        </row>
        <row r="511">
          <cell r="P511">
            <v>50.9</v>
          </cell>
        </row>
        <row r="512">
          <cell r="P512">
            <v>51</v>
          </cell>
        </row>
        <row r="513">
          <cell r="P513">
            <v>51.1</v>
          </cell>
        </row>
        <row r="514">
          <cell r="P514">
            <v>51.2</v>
          </cell>
        </row>
        <row r="515">
          <cell r="P515">
            <v>51.3</v>
          </cell>
        </row>
        <row r="516">
          <cell r="P516">
            <v>51.4</v>
          </cell>
        </row>
        <row r="517">
          <cell r="P517">
            <v>51.5</v>
          </cell>
        </row>
        <row r="518">
          <cell r="P518">
            <v>51.6</v>
          </cell>
        </row>
        <row r="519">
          <cell r="P519">
            <v>51.7</v>
          </cell>
        </row>
        <row r="520">
          <cell r="P520">
            <v>51.8</v>
          </cell>
        </row>
        <row r="521">
          <cell r="P521">
            <v>51.9</v>
          </cell>
        </row>
        <row r="522">
          <cell r="P522">
            <v>52</v>
          </cell>
        </row>
        <row r="523">
          <cell r="P523">
            <v>52.1</v>
          </cell>
        </row>
        <row r="524">
          <cell r="P524">
            <v>52.2</v>
          </cell>
        </row>
        <row r="525">
          <cell r="P525">
            <v>52.3</v>
          </cell>
        </row>
        <row r="526">
          <cell r="P526">
            <v>52.4</v>
          </cell>
        </row>
        <row r="527">
          <cell r="P527">
            <v>52.5</v>
          </cell>
        </row>
        <row r="528">
          <cell r="P528">
            <v>52.6</v>
          </cell>
        </row>
        <row r="529">
          <cell r="P529">
            <v>52.7</v>
          </cell>
        </row>
        <row r="530">
          <cell r="P530">
            <v>52.8</v>
          </cell>
        </row>
        <row r="531">
          <cell r="P531">
            <v>52.9</v>
          </cell>
        </row>
        <row r="532">
          <cell r="P532">
            <v>53</v>
          </cell>
        </row>
        <row r="533">
          <cell r="P533">
            <v>53.1</v>
          </cell>
        </row>
        <row r="534">
          <cell r="P534">
            <v>53.2</v>
          </cell>
        </row>
        <row r="535">
          <cell r="P535">
            <v>53.3</v>
          </cell>
        </row>
        <row r="536">
          <cell r="P536">
            <v>53.4</v>
          </cell>
        </row>
        <row r="537">
          <cell r="P537">
            <v>53.5</v>
          </cell>
        </row>
        <row r="538">
          <cell r="P538">
            <v>53.6</v>
          </cell>
        </row>
        <row r="539">
          <cell r="P539">
            <v>53.7</v>
          </cell>
        </row>
        <row r="540">
          <cell r="P540">
            <v>53.8</v>
          </cell>
        </row>
        <row r="541">
          <cell r="P541">
            <v>53.9</v>
          </cell>
        </row>
        <row r="542">
          <cell r="P542">
            <v>54</v>
          </cell>
        </row>
        <row r="543">
          <cell r="P543">
            <v>54.1</v>
          </cell>
        </row>
        <row r="544">
          <cell r="P544">
            <v>54.2</v>
          </cell>
        </row>
        <row r="545">
          <cell r="P545">
            <v>54.3</v>
          </cell>
        </row>
        <row r="546">
          <cell r="P546">
            <v>54.4</v>
          </cell>
        </row>
        <row r="547">
          <cell r="P547">
            <v>54.5</v>
          </cell>
        </row>
        <row r="548">
          <cell r="P548">
            <v>54.6</v>
          </cell>
        </row>
        <row r="549">
          <cell r="P549">
            <v>54.7</v>
          </cell>
        </row>
        <row r="550">
          <cell r="P550">
            <v>54.8</v>
          </cell>
        </row>
        <row r="551">
          <cell r="P551">
            <v>54.9</v>
          </cell>
        </row>
        <row r="552">
          <cell r="P552">
            <v>55</v>
          </cell>
        </row>
        <row r="553">
          <cell r="P553">
            <v>55.1</v>
          </cell>
        </row>
        <row r="554">
          <cell r="P554">
            <v>55.2</v>
          </cell>
        </row>
        <row r="555">
          <cell r="P555">
            <v>55.3</v>
          </cell>
        </row>
        <row r="556">
          <cell r="P556">
            <v>55.4</v>
          </cell>
        </row>
        <row r="557">
          <cell r="P557">
            <v>55.5</v>
          </cell>
        </row>
        <row r="558">
          <cell r="P558">
            <v>55.6</v>
          </cell>
        </row>
        <row r="559">
          <cell r="P559">
            <v>55.7</v>
          </cell>
        </row>
        <row r="560">
          <cell r="P560">
            <v>55.8</v>
          </cell>
        </row>
        <row r="561">
          <cell r="P561">
            <v>55.9</v>
          </cell>
        </row>
        <row r="562">
          <cell r="P562">
            <v>56</v>
          </cell>
        </row>
        <row r="563">
          <cell r="P563">
            <v>56.1</v>
          </cell>
        </row>
        <row r="564">
          <cell r="P564">
            <v>56.2</v>
          </cell>
        </row>
        <row r="565">
          <cell r="P565">
            <v>56.3</v>
          </cell>
        </row>
        <row r="566">
          <cell r="P566">
            <v>56.4</v>
          </cell>
        </row>
        <row r="567">
          <cell r="P567">
            <v>56.5</v>
          </cell>
        </row>
        <row r="568">
          <cell r="P568">
            <v>56.6</v>
          </cell>
        </row>
        <row r="569">
          <cell r="P569">
            <v>56.7</v>
          </cell>
        </row>
        <row r="570">
          <cell r="P570">
            <v>56.8</v>
          </cell>
        </row>
        <row r="571">
          <cell r="P571">
            <v>56.9</v>
          </cell>
        </row>
        <row r="572">
          <cell r="P572">
            <v>57</v>
          </cell>
        </row>
        <row r="573">
          <cell r="P573">
            <v>57.1</v>
          </cell>
        </row>
        <row r="574">
          <cell r="P574">
            <v>57.2</v>
          </cell>
        </row>
        <row r="575">
          <cell r="P575">
            <v>57.3</v>
          </cell>
        </row>
        <row r="576">
          <cell r="P576">
            <v>57.4</v>
          </cell>
        </row>
        <row r="577">
          <cell r="P577">
            <v>57.5</v>
          </cell>
        </row>
        <row r="578">
          <cell r="P578">
            <v>57.6</v>
          </cell>
        </row>
        <row r="579">
          <cell r="P579">
            <v>57.7</v>
          </cell>
        </row>
        <row r="580">
          <cell r="P580">
            <v>57.8</v>
          </cell>
        </row>
        <row r="581">
          <cell r="P581">
            <v>57.9</v>
          </cell>
        </row>
        <row r="582">
          <cell r="P582">
            <v>58</v>
          </cell>
        </row>
        <row r="583">
          <cell r="P583">
            <v>58.1</v>
          </cell>
        </row>
        <row r="584">
          <cell r="P584">
            <v>58.2</v>
          </cell>
        </row>
        <row r="585">
          <cell r="P585">
            <v>58.3</v>
          </cell>
        </row>
        <row r="586">
          <cell r="P586">
            <v>58.4</v>
          </cell>
        </row>
        <row r="587">
          <cell r="P587">
            <v>58.5</v>
          </cell>
        </row>
        <row r="588">
          <cell r="P588">
            <v>58.6</v>
          </cell>
        </row>
        <row r="589">
          <cell r="P589">
            <v>58.7</v>
          </cell>
        </row>
        <row r="590">
          <cell r="P590">
            <v>58.8</v>
          </cell>
        </row>
        <row r="591">
          <cell r="P591">
            <v>58.9</v>
          </cell>
        </row>
        <row r="592">
          <cell r="P592">
            <v>59</v>
          </cell>
        </row>
        <row r="593">
          <cell r="P593">
            <v>59.1</v>
          </cell>
        </row>
        <row r="594">
          <cell r="P594">
            <v>59.2</v>
          </cell>
        </row>
        <row r="595">
          <cell r="P595">
            <v>59.3</v>
          </cell>
        </row>
        <row r="596">
          <cell r="P596">
            <v>59.4</v>
          </cell>
        </row>
        <row r="597">
          <cell r="P597">
            <v>59.5</v>
          </cell>
        </row>
        <row r="598">
          <cell r="P598">
            <v>59.6</v>
          </cell>
        </row>
        <row r="599">
          <cell r="P599">
            <v>59.7</v>
          </cell>
        </row>
        <row r="600">
          <cell r="P600">
            <v>59.8</v>
          </cell>
        </row>
        <row r="601">
          <cell r="P601">
            <v>59.9</v>
          </cell>
        </row>
        <row r="602">
          <cell r="P602">
            <v>60</v>
          </cell>
        </row>
        <row r="603">
          <cell r="P603">
            <v>60.1</v>
          </cell>
        </row>
        <row r="604">
          <cell r="P604">
            <v>60.2</v>
          </cell>
        </row>
        <row r="605">
          <cell r="P605">
            <v>60.3</v>
          </cell>
        </row>
        <row r="606">
          <cell r="P606">
            <v>60.4</v>
          </cell>
        </row>
        <row r="607">
          <cell r="P607">
            <v>60.5</v>
          </cell>
        </row>
        <row r="608">
          <cell r="P608">
            <v>60.6</v>
          </cell>
        </row>
        <row r="609">
          <cell r="P609">
            <v>60.7</v>
          </cell>
        </row>
        <row r="610">
          <cell r="P610">
            <v>60.8</v>
          </cell>
        </row>
        <row r="611">
          <cell r="P611">
            <v>60.9</v>
          </cell>
        </row>
        <row r="612">
          <cell r="P612">
            <v>61</v>
          </cell>
        </row>
        <row r="613">
          <cell r="P613">
            <v>61.1</v>
          </cell>
        </row>
        <row r="614">
          <cell r="P614">
            <v>61.2</v>
          </cell>
        </row>
        <row r="615">
          <cell r="P615">
            <v>61.3</v>
          </cell>
        </row>
        <row r="616">
          <cell r="P616">
            <v>61.4</v>
          </cell>
        </row>
        <row r="617">
          <cell r="P617">
            <v>61.5</v>
          </cell>
        </row>
        <row r="618">
          <cell r="P618">
            <v>61.6</v>
          </cell>
        </row>
        <row r="619">
          <cell r="P619">
            <v>61.7</v>
          </cell>
        </row>
        <row r="620">
          <cell r="P620">
            <v>61.8</v>
          </cell>
        </row>
        <row r="621">
          <cell r="P621">
            <v>61.9</v>
          </cell>
        </row>
        <row r="622">
          <cell r="P622">
            <v>62</v>
          </cell>
        </row>
        <row r="623">
          <cell r="P623">
            <v>62.1</v>
          </cell>
        </row>
        <row r="624">
          <cell r="P624">
            <v>62.2</v>
          </cell>
        </row>
        <row r="625">
          <cell r="P625">
            <v>62.3</v>
          </cell>
        </row>
        <row r="626">
          <cell r="P626">
            <v>62.4</v>
          </cell>
        </row>
        <row r="627">
          <cell r="P627">
            <v>62.5</v>
          </cell>
        </row>
        <row r="628">
          <cell r="P628">
            <v>62.6</v>
          </cell>
        </row>
        <row r="629">
          <cell r="P629">
            <v>62.7</v>
          </cell>
        </row>
        <row r="630">
          <cell r="P630">
            <v>62.8</v>
          </cell>
        </row>
        <row r="631">
          <cell r="P631">
            <v>62.9</v>
          </cell>
        </row>
        <row r="632">
          <cell r="P632">
            <v>63</v>
          </cell>
        </row>
        <row r="633">
          <cell r="P633">
            <v>63.1</v>
          </cell>
        </row>
        <row r="634">
          <cell r="P634">
            <v>63.2</v>
          </cell>
        </row>
        <row r="635">
          <cell r="P635">
            <v>63.3</v>
          </cell>
        </row>
        <row r="636">
          <cell r="P636">
            <v>63.4</v>
          </cell>
        </row>
        <row r="637">
          <cell r="P637">
            <v>63.5</v>
          </cell>
        </row>
        <row r="638">
          <cell r="P638">
            <v>63.6</v>
          </cell>
        </row>
        <row r="639">
          <cell r="P639">
            <v>63.7</v>
          </cell>
        </row>
        <row r="640">
          <cell r="P640">
            <v>63.8</v>
          </cell>
        </row>
        <row r="641">
          <cell r="P641">
            <v>63.9</v>
          </cell>
        </row>
        <row r="642">
          <cell r="P642">
            <v>64</v>
          </cell>
        </row>
        <row r="643">
          <cell r="P643">
            <v>64.099999999999994</v>
          </cell>
        </row>
        <row r="644">
          <cell r="P644">
            <v>64.2</v>
          </cell>
        </row>
        <row r="645">
          <cell r="P645">
            <v>64.3</v>
          </cell>
        </row>
        <row r="646">
          <cell r="P646">
            <v>64.400000000000006</v>
          </cell>
        </row>
        <row r="647">
          <cell r="P647">
            <v>64.5</v>
          </cell>
        </row>
        <row r="648">
          <cell r="P648">
            <v>64.599999999999994</v>
          </cell>
        </row>
        <row r="649">
          <cell r="P649">
            <v>64.7</v>
          </cell>
        </row>
        <row r="650">
          <cell r="P650">
            <v>64.8</v>
          </cell>
        </row>
        <row r="651">
          <cell r="P651">
            <v>64.900000000000006</v>
          </cell>
        </row>
        <row r="652">
          <cell r="P652">
            <v>65</v>
          </cell>
        </row>
        <row r="653">
          <cell r="P653">
            <v>65.099999999999994</v>
          </cell>
        </row>
        <row r="654">
          <cell r="P654">
            <v>65.2</v>
          </cell>
        </row>
        <row r="655">
          <cell r="P655">
            <v>65.3</v>
          </cell>
        </row>
        <row r="656">
          <cell r="P656">
            <v>65.400000000000006</v>
          </cell>
        </row>
        <row r="657">
          <cell r="P657">
            <v>65.5</v>
          </cell>
        </row>
        <row r="658">
          <cell r="P658">
            <v>65.599999999999994</v>
          </cell>
        </row>
        <row r="659">
          <cell r="P659">
            <v>65.7</v>
          </cell>
        </row>
        <row r="660">
          <cell r="P660">
            <v>65.8</v>
          </cell>
        </row>
        <row r="661">
          <cell r="P661">
            <v>65.900000000000006</v>
          </cell>
        </row>
        <row r="662">
          <cell r="P662">
            <v>66</v>
          </cell>
        </row>
        <row r="663">
          <cell r="P663">
            <v>66.099999999999994</v>
          </cell>
        </row>
        <row r="664">
          <cell r="P664">
            <v>66.2</v>
          </cell>
        </row>
        <row r="665">
          <cell r="P665">
            <v>66.3</v>
          </cell>
        </row>
        <row r="666">
          <cell r="P666">
            <v>66.400000000000006</v>
          </cell>
        </row>
        <row r="667">
          <cell r="P667">
            <v>66.5</v>
          </cell>
        </row>
        <row r="668">
          <cell r="P668">
            <v>66.599999999999994</v>
          </cell>
        </row>
        <row r="669">
          <cell r="P669">
            <v>66.7</v>
          </cell>
        </row>
        <row r="670">
          <cell r="P670">
            <v>66.8</v>
          </cell>
        </row>
        <row r="671">
          <cell r="P671">
            <v>66.900000000000006</v>
          </cell>
        </row>
        <row r="672">
          <cell r="P672">
            <v>67</v>
          </cell>
        </row>
        <row r="673">
          <cell r="P673">
            <v>67.099999999999994</v>
          </cell>
        </row>
        <row r="674">
          <cell r="P674">
            <v>67.2</v>
          </cell>
        </row>
        <row r="675">
          <cell r="P675">
            <v>67.3</v>
          </cell>
        </row>
        <row r="676">
          <cell r="P676">
            <v>67.400000000000006</v>
          </cell>
        </row>
        <row r="677">
          <cell r="P677">
            <v>67.5</v>
          </cell>
        </row>
        <row r="678">
          <cell r="P678">
            <v>67.599999999999994</v>
          </cell>
        </row>
        <row r="679">
          <cell r="P679">
            <v>67.7</v>
          </cell>
        </row>
        <row r="680">
          <cell r="P680">
            <v>67.8</v>
          </cell>
        </row>
        <row r="681">
          <cell r="P681">
            <v>67.900000000000006</v>
          </cell>
        </row>
        <row r="682">
          <cell r="P682">
            <v>68</v>
          </cell>
        </row>
        <row r="683">
          <cell r="P683">
            <v>68.099999999999994</v>
          </cell>
        </row>
        <row r="684">
          <cell r="P684">
            <v>68.2</v>
          </cell>
        </row>
        <row r="685">
          <cell r="P685">
            <v>68.3</v>
          </cell>
        </row>
        <row r="686">
          <cell r="P686">
            <v>68.400000000000006</v>
          </cell>
        </row>
        <row r="687">
          <cell r="P687">
            <v>68.5</v>
          </cell>
        </row>
        <row r="688">
          <cell r="P688">
            <v>68.599999999999994</v>
          </cell>
        </row>
        <row r="689">
          <cell r="P689">
            <v>68.7</v>
          </cell>
        </row>
        <row r="690">
          <cell r="P690">
            <v>68.8</v>
          </cell>
        </row>
        <row r="691">
          <cell r="P691">
            <v>68.900000000000006</v>
          </cell>
        </row>
        <row r="692">
          <cell r="P692">
            <v>69</v>
          </cell>
        </row>
        <row r="693">
          <cell r="P693">
            <v>69.099999999999994</v>
          </cell>
        </row>
        <row r="694">
          <cell r="P694">
            <v>69.2</v>
          </cell>
        </row>
        <row r="695">
          <cell r="P695">
            <v>69.3</v>
          </cell>
        </row>
        <row r="696">
          <cell r="P696">
            <v>69.400000000000006</v>
          </cell>
        </row>
        <row r="697">
          <cell r="P697">
            <v>69.5</v>
          </cell>
        </row>
        <row r="698">
          <cell r="P698">
            <v>69.599999999999994</v>
          </cell>
        </row>
        <row r="699">
          <cell r="P699">
            <v>69.7</v>
          </cell>
        </row>
        <row r="700">
          <cell r="P700">
            <v>69.8</v>
          </cell>
        </row>
        <row r="701">
          <cell r="P701">
            <v>69.900000000000006</v>
          </cell>
        </row>
        <row r="702">
          <cell r="P702">
            <v>70</v>
          </cell>
        </row>
        <row r="703">
          <cell r="P703">
            <v>70.099999999999994</v>
          </cell>
        </row>
        <row r="704">
          <cell r="P704">
            <v>70.2</v>
          </cell>
        </row>
        <row r="705">
          <cell r="P705">
            <v>70.3</v>
          </cell>
        </row>
        <row r="706">
          <cell r="P706">
            <v>70.400000000000006</v>
          </cell>
        </row>
        <row r="707">
          <cell r="P707">
            <v>70.5</v>
          </cell>
        </row>
        <row r="708">
          <cell r="P708">
            <v>70.599999999999994</v>
          </cell>
        </row>
        <row r="709">
          <cell r="P709">
            <v>70.7</v>
          </cell>
        </row>
        <row r="710">
          <cell r="P710">
            <v>70.8</v>
          </cell>
        </row>
        <row r="711">
          <cell r="P711">
            <v>70.900000000000006</v>
          </cell>
        </row>
        <row r="712">
          <cell r="P712">
            <v>71</v>
          </cell>
        </row>
        <row r="713">
          <cell r="P713">
            <v>71.099999999999994</v>
          </cell>
        </row>
        <row r="714">
          <cell r="P714">
            <v>71.2</v>
          </cell>
        </row>
        <row r="715">
          <cell r="P715">
            <v>71.3</v>
          </cell>
        </row>
        <row r="716">
          <cell r="P716">
            <v>71.400000000000006</v>
          </cell>
        </row>
        <row r="717">
          <cell r="P717">
            <v>71.5</v>
          </cell>
        </row>
        <row r="718">
          <cell r="P718">
            <v>71.599999999999994</v>
          </cell>
        </row>
        <row r="719">
          <cell r="P719">
            <v>71.7</v>
          </cell>
        </row>
        <row r="720">
          <cell r="P720">
            <v>71.8</v>
          </cell>
        </row>
        <row r="721">
          <cell r="P721">
            <v>71.900000000000006</v>
          </cell>
        </row>
        <row r="722">
          <cell r="P722">
            <v>72</v>
          </cell>
        </row>
        <row r="723">
          <cell r="P723">
            <v>72.099999999999994</v>
          </cell>
        </row>
        <row r="724">
          <cell r="P724">
            <v>72.2</v>
          </cell>
        </row>
        <row r="725">
          <cell r="P725">
            <v>72.3</v>
          </cell>
        </row>
        <row r="726">
          <cell r="P726">
            <v>72.400000000000006</v>
          </cell>
        </row>
        <row r="727">
          <cell r="P727">
            <v>72.5</v>
          </cell>
        </row>
        <row r="728">
          <cell r="P728">
            <v>72.599999999999994</v>
          </cell>
        </row>
        <row r="729">
          <cell r="P729">
            <v>72.7</v>
          </cell>
        </row>
        <row r="730">
          <cell r="P730">
            <v>72.8</v>
          </cell>
        </row>
        <row r="731">
          <cell r="P731">
            <v>72.900000000000006</v>
          </cell>
        </row>
        <row r="732">
          <cell r="P732">
            <v>73</v>
          </cell>
        </row>
        <row r="733">
          <cell r="P733">
            <v>73.099999999999994</v>
          </cell>
        </row>
        <row r="734">
          <cell r="P734">
            <v>73.2</v>
          </cell>
        </row>
        <row r="735">
          <cell r="P735">
            <v>73.3</v>
          </cell>
        </row>
        <row r="736">
          <cell r="P736">
            <v>73.400000000000006</v>
          </cell>
        </row>
        <row r="737">
          <cell r="P737">
            <v>73.5</v>
          </cell>
        </row>
        <row r="738">
          <cell r="P738">
            <v>73.599999999999994</v>
          </cell>
        </row>
        <row r="739">
          <cell r="P739">
            <v>73.7</v>
          </cell>
        </row>
        <row r="740">
          <cell r="P740">
            <v>73.8</v>
          </cell>
        </row>
        <row r="741">
          <cell r="P741">
            <v>73.900000000000006</v>
          </cell>
        </row>
        <row r="742">
          <cell r="P742">
            <v>74</v>
          </cell>
        </row>
        <row r="743">
          <cell r="P743">
            <v>74.099999999999994</v>
          </cell>
        </row>
        <row r="744">
          <cell r="P744">
            <v>74.2</v>
          </cell>
        </row>
        <row r="745">
          <cell r="P745">
            <v>74.3</v>
          </cell>
        </row>
        <row r="746">
          <cell r="P746">
            <v>74.400000000000006</v>
          </cell>
        </row>
        <row r="747">
          <cell r="P747">
            <v>74.5</v>
          </cell>
        </row>
        <row r="748">
          <cell r="P748">
            <v>74.599999999999994</v>
          </cell>
        </row>
        <row r="749">
          <cell r="P749">
            <v>74.7</v>
          </cell>
        </row>
        <row r="750">
          <cell r="P750">
            <v>74.8</v>
          </cell>
        </row>
        <row r="751">
          <cell r="P751">
            <v>74.900000000000006</v>
          </cell>
        </row>
        <row r="752">
          <cell r="P752">
            <v>75</v>
          </cell>
        </row>
        <row r="753">
          <cell r="P753">
            <v>75.099999999999994</v>
          </cell>
        </row>
        <row r="754">
          <cell r="P754">
            <v>75.2</v>
          </cell>
        </row>
        <row r="755">
          <cell r="P755">
            <v>75.3</v>
          </cell>
        </row>
        <row r="756">
          <cell r="P756">
            <v>75.400000000000006</v>
          </cell>
        </row>
        <row r="757">
          <cell r="P757">
            <v>75.5</v>
          </cell>
        </row>
        <row r="758">
          <cell r="P758">
            <v>75.599999999999994</v>
          </cell>
        </row>
        <row r="759">
          <cell r="P759">
            <v>75.7</v>
          </cell>
        </row>
        <row r="760">
          <cell r="P760">
            <v>75.8</v>
          </cell>
        </row>
        <row r="761">
          <cell r="P761">
            <v>75.900000000000006</v>
          </cell>
        </row>
        <row r="762">
          <cell r="P762">
            <v>76</v>
          </cell>
        </row>
        <row r="763">
          <cell r="P763">
            <v>76.099999999999994</v>
          </cell>
        </row>
        <row r="764">
          <cell r="P764">
            <v>76.2</v>
          </cell>
        </row>
        <row r="765">
          <cell r="P765">
            <v>76.3</v>
          </cell>
        </row>
        <row r="766">
          <cell r="P766">
            <v>76.400000000000006</v>
          </cell>
        </row>
        <row r="767">
          <cell r="P767">
            <v>76.5</v>
          </cell>
        </row>
        <row r="768">
          <cell r="P768">
            <v>76.599999999999994</v>
          </cell>
        </row>
        <row r="769">
          <cell r="P769">
            <v>76.7</v>
          </cell>
        </row>
        <row r="770">
          <cell r="P770">
            <v>76.8</v>
          </cell>
        </row>
        <row r="771">
          <cell r="P771">
            <v>76.900000000000006</v>
          </cell>
        </row>
        <row r="772">
          <cell r="P772">
            <v>77</v>
          </cell>
        </row>
        <row r="773">
          <cell r="P773">
            <v>77.099999999999994</v>
          </cell>
        </row>
        <row r="774">
          <cell r="P774">
            <v>77.2</v>
          </cell>
        </row>
        <row r="775">
          <cell r="P775">
            <v>77.3</v>
          </cell>
        </row>
        <row r="776">
          <cell r="P776">
            <v>77.400000000000006</v>
          </cell>
        </row>
        <row r="777">
          <cell r="P777">
            <v>77.5</v>
          </cell>
        </row>
        <row r="778">
          <cell r="P778">
            <v>77.599999999999994</v>
          </cell>
        </row>
        <row r="779">
          <cell r="P779">
            <v>77.7</v>
          </cell>
        </row>
        <row r="780">
          <cell r="P780">
            <v>77.8</v>
          </cell>
        </row>
        <row r="781">
          <cell r="P781">
            <v>77.900000000000006</v>
          </cell>
        </row>
        <row r="782">
          <cell r="P782">
            <v>78</v>
          </cell>
        </row>
        <row r="783">
          <cell r="P783">
            <v>78.099999999999994</v>
          </cell>
        </row>
        <row r="784">
          <cell r="P784">
            <v>78.2</v>
          </cell>
        </row>
        <row r="785">
          <cell r="P785">
            <v>78.3</v>
          </cell>
        </row>
        <row r="786">
          <cell r="P786">
            <v>78.400000000000006</v>
          </cell>
        </row>
        <row r="787">
          <cell r="P787">
            <v>78.5</v>
          </cell>
        </row>
        <row r="788">
          <cell r="P788">
            <v>78.599999999999994</v>
          </cell>
        </row>
        <row r="789">
          <cell r="P789">
            <v>78.7</v>
          </cell>
        </row>
        <row r="790">
          <cell r="P790">
            <v>78.8</v>
          </cell>
        </row>
        <row r="791">
          <cell r="P791">
            <v>78.900000000000006</v>
          </cell>
        </row>
        <row r="792">
          <cell r="P792">
            <v>79</v>
          </cell>
        </row>
        <row r="793">
          <cell r="P793">
            <v>79.099999999999994</v>
          </cell>
        </row>
        <row r="794">
          <cell r="P794">
            <v>79.2</v>
          </cell>
        </row>
        <row r="795">
          <cell r="P795">
            <v>79.3</v>
          </cell>
        </row>
        <row r="796">
          <cell r="P796">
            <v>79.400000000000006</v>
          </cell>
        </row>
        <row r="797">
          <cell r="P797">
            <v>79.5</v>
          </cell>
        </row>
        <row r="798">
          <cell r="P798">
            <v>79.599999999999994</v>
          </cell>
        </row>
        <row r="799">
          <cell r="P799">
            <v>79.7</v>
          </cell>
        </row>
        <row r="800">
          <cell r="P800">
            <v>79.8</v>
          </cell>
        </row>
        <row r="801">
          <cell r="P801">
            <v>79.900000000000006</v>
          </cell>
        </row>
        <row r="802">
          <cell r="P802">
            <v>80</v>
          </cell>
        </row>
        <row r="803">
          <cell r="P803">
            <v>80.099999999999994</v>
          </cell>
        </row>
        <row r="804">
          <cell r="P804">
            <v>80.2</v>
          </cell>
        </row>
        <row r="805">
          <cell r="P805">
            <v>80.3</v>
          </cell>
        </row>
        <row r="806">
          <cell r="P806">
            <v>80.400000000000006</v>
          </cell>
        </row>
        <row r="807">
          <cell r="P807">
            <v>80.5</v>
          </cell>
        </row>
        <row r="808">
          <cell r="P808">
            <v>80.599999999999994</v>
          </cell>
        </row>
        <row r="809">
          <cell r="P809">
            <v>80.7</v>
          </cell>
        </row>
        <row r="810">
          <cell r="P810">
            <v>80.8</v>
          </cell>
        </row>
        <row r="811">
          <cell r="P811">
            <v>80.900000000000006</v>
          </cell>
        </row>
        <row r="812">
          <cell r="P812">
            <v>81</v>
          </cell>
        </row>
        <row r="813">
          <cell r="P813">
            <v>81.099999999999994</v>
          </cell>
        </row>
        <row r="814">
          <cell r="P814">
            <v>81.2</v>
          </cell>
        </row>
        <row r="815">
          <cell r="P815">
            <v>81.3</v>
          </cell>
        </row>
        <row r="816">
          <cell r="P816">
            <v>81.400000000000006</v>
          </cell>
        </row>
        <row r="817">
          <cell r="P817">
            <v>81.5</v>
          </cell>
        </row>
        <row r="818">
          <cell r="P818">
            <v>81.599999999999994</v>
          </cell>
        </row>
        <row r="819">
          <cell r="P819">
            <v>81.7</v>
          </cell>
        </row>
        <row r="820">
          <cell r="P820">
            <v>81.8</v>
          </cell>
        </row>
        <row r="821">
          <cell r="P821">
            <v>81.900000000000006</v>
          </cell>
        </row>
        <row r="822">
          <cell r="P822">
            <v>82</v>
          </cell>
        </row>
        <row r="823">
          <cell r="P823">
            <v>82.1</v>
          </cell>
        </row>
        <row r="824">
          <cell r="P824">
            <v>82.2</v>
          </cell>
        </row>
        <row r="825">
          <cell r="P825">
            <v>82.3</v>
          </cell>
        </row>
        <row r="826">
          <cell r="P826">
            <v>82.4</v>
          </cell>
        </row>
        <row r="827">
          <cell r="P827">
            <v>82.5</v>
          </cell>
        </row>
        <row r="828">
          <cell r="P828">
            <v>82.6</v>
          </cell>
        </row>
        <row r="829">
          <cell r="P829">
            <v>82.7</v>
          </cell>
        </row>
        <row r="830">
          <cell r="P830">
            <v>82.8</v>
          </cell>
        </row>
        <row r="831">
          <cell r="P831">
            <v>82.9</v>
          </cell>
        </row>
        <row r="832">
          <cell r="P832">
            <v>83</v>
          </cell>
        </row>
        <row r="833">
          <cell r="P833">
            <v>83.1</v>
          </cell>
        </row>
        <row r="834">
          <cell r="P834">
            <v>83.2</v>
          </cell>
        </row>
        <row r="835">
          <cell r="P835">
            <v>83.3</v>
          </cell>
        </row>
        <row r="836">
          <cell r="P836">
            <v>83.4</v>
          </cell>
        </row>
        <row r="837">
          <cell r="P837">
            <v>83.5</v>
          </cell>
        </row>
        <row r="838">
          <cell r="P838">
            <v>83.6</v>
          </cell>
        </row>
        <row r="839">
          <cell r="P839">
            <v>83.7</v>
          </cell>
        </row>
        <row r="840">
          <cell r="P840">
            <v>83.8</v>
          </cell>
        </row>
        <row r="841">
          <cell r="P841">
            <v>83.9</v>
          </cell>
        </row>
        <row r="842">
          <cell r="P842">
            <v>84</v>
          </cell>
        </row>
        <row r="843">
          <cell r="P843">
            <v>84.1</v>
          </cell>
        </row>
        <row r="844">
          <cell r="P844">
            <v>84.2</v>
          </cell>
        </row>
        <row r="845">
          <cell r="P845">
            <v>84.3</v>
          </cell>
        </row>
        <row r="846">
          <cell r="P846">
            <v>84.4</v>
          </cell>
        </row>
        <row r="847">
          <cell r="P847">
            <v>84.5</v>
          </cell>
        </row>
        <row r="848">
          <cell r="P848">
            <v>84.6</v>
          </cell>
        </row>
        <row r="849">
          <cell r="P849">
            <v>84.7</v>
          </cell>
        </row>
        <row r="850">
          <cell r="P850">
            <v>84.8</v>
          </cell>
        </row>
        <row r="851">
          <cell r="P851">
            <v>84.9</v>
          </cell>
        </row>
        <row r="852">
          <cell r="P852">
            <v>85</v>
          </cell>
        </row>
        <row r="853">
          <cell r="P853">
            <v>85.1</v>
          </cell>
        </row>
        <row r="854">
          <cell r="P854">
            <v>85.2</v>
          </cell>
        </row>
        <row r="855">
          <cell r="P855">
            <v>85.3</v>
          </cell>
        </row>
        <row r="856">
          <cell r="P856">
            <v>85.4</v>
          </cell>
        </row>
        <row r="857">
          <cell r="P857">
            <v>85.5</v>
          </cell>
        </row>
        <row r="858">
          <cell r="P858">
            <v>85.6</v>
          </cell>
        </row>
        <row r="859">
          <cell r="P859">
            <v>85.7</v>
          </cell>
        </row>
        <row r="860">
          <cell r="P860">
            <v>85.8</v>
          </cell>
        </row>
        <row r="861">
          <cell r="P861">
            <v>85.9</v>
          </cell>
        </row>
        <row r="862">
          <cell r="P862">
            <v>86</v>
          </cell>
        </row>
        <row r="863">
          <cell r="P863">
            <v>86.1</v>
          </cell>
        </row>
        <row r="864">
          <cell r="P864">
            <v>86.2</v>
          </cell>
        </row>
        <row r="865">
          <cell r="P865">
            <v>86.3</v>
          </cell>
        </row>
        <row r="866">
          <cell r="P866">
            <v>86.4</v>
          </cell>
        </row>
        <row r="867">
          <cell r="P867">
            <v>86.5</v>
          </cell>
        </row>
        <row r="868">
          <cell r="P868">
            <v>86.6</v>
          </cell>
        </row>
        <row r="869">
          <cell r="P869">
            <v>86.7</v>
          </cell>
        </row>
        <row r="870">
          <cell r="P870">
            <v>86.8</v>
          </cell>
        </row>
        <row r="871">
          <cell r="P871">
            <v>86.9</v>
          </cell>
        </row>
        <row r="872">
          <cell r="P872">
            <v>87</v>
          </cell>
        </row>
        <row r="873">
          <cell r="P873">
            <v>87.1</v>
          </cell>
        </row>
        <row r="874">
          <cell r="P874">
            <v>87.2</v>
          </cell>
        </row>
        <row r="875">
          <cell r="P875">
            <v>87.3</v>
          </cell>
        </row>
        <row r="876">
          <cell r="P876">
            <v>87.4</v>
          </cell>
        </row>
        <row r="877">
          <cell r="P877">
            <v>87.5</v>
          </cell>
        </row>
        <row r="878">
          <cell r="P878">
            <v>87.6</v>
          </cell>
        </row>
        <row r="879">
          <cell r="P879">
            <v>87.7</v>
          </cell>
        </row>
        <row r="880">
          <cell r="P880">
            <v>87.8</v>
          </cell>
        </row>
        <row r="881">
          <cell r="P881">
            <v>87.9</v>
          </cell>
        </row>
        <row r="882">
          <cell r="P882">
            <v>88</v>
          </cell>
        </row>
        <row r="883">
          <cell r="P883">
            <v>88.1</v>
          </cell>
        </row>
        <row r="884">
          <cell r="P884">
            <v>88.2</v>
          </cell>
        </row>
        <row r="885">
          <cell r="P885">
            <v>88.3</v>
          </cell>
        </row>
        <row r="886">
          <cell r="P886">
            <v>88.4</v>
          </cell>
        </row>
        <row r="887">
          <cell r="P887">
            <v>88.5</v>
          </cell>
        </row>
        <row r="888">
          <cell r="P888">
            <v>88.6</v>
          </cell>
        </row>
        <row r="889">
          <cell r="P889">
            <v>88.7</v>
          </cell>
        </row>
        <row r="890">
          <cell r="P890">
            <v>88.8</v>
          </cell>
        </row>
        <row r="891">
          <cell r="P891">
            <v>88.9</v>
          </cell>
        </row>
        <row r="892">
          <cell r="P892">
            <v>89</v>
          </cell>
        </row>
        <row r="893">
          <cell r="P893">
            <v>89.1</v>
          </cell>
        </row>
        <row r="894">
          <cell r="P894">
            <v>89.2</v>
          </cell>
        </row>
        <row r="895">
          <cell r="P895">
            <v>89.3</v>
          </cell>
        </row>
        <row r="896">
          <cell r="P896">
            <v>89.4</v>
          </cell>
        </row>
        <row r="897">
          <cell r="P897">
            <v>89.5</v>
          </cell>
        </row>
        <row r="898">
          <cell r="P898">
            <v>89.6</v>
          </cell>
        </row>
        <row r="899">
          <cell r="P899">
            <v>89.7</v>
          </cell>
        </row>
        <row r="900">
          <cell r="P900">
            <v>89.8</v>
          </cell>
        </row>
        <row r="901">
          <cell r="P901">
            <v>89.9</v>
          </cell>
        </row>
        <row r="902">
          <cell r="P902">
            <v>90</v>
          </cell>
        </row>
        <row r="903">
          <cell r="P903">
            <v>90.1</v>
          </cell>
        </row>
        <row r="904">
          <cell r="P904">
            <v>90.2</v>
          </cell>
        </row>
        <row r="905">
          <cell r="P905">
            <v>90.3</v>
          </cell>
        </row>
        <row r="906">
          <cell r="P906">
            <v>90.4</v>
          </cell>
        </row>
        <row r="907">
          <cell r="P907">
            <v>90.5</v>
          </cell>
        </row>
        <row r="908">
          <cell r="P908">
            <v>90.6</v>
          </cell>
        </row>
        <row r="909">
          <cell r="P909">
            <v>90.7</v>
          </cell>
        </row>
        <row r="910">
          <cell r="P910">
            <v>90.8</v>
          </cell>
        </row>
        <row r="911">
          <cell r="P911">
            <v>90.9</v>
          </cell>
        </row>
        <row r="912">
          <cell r="P912">
            <v>91</v>
          </cell>
        </row>
        <row r="913">
          <cell r="P913">
            <v>91.1</v>
          </cell>
        </row>
        <row r="914">
          <cell r="P914">
            <v>91.2</v>
          </cell>
        </row>
        <row r="915">
          <cell r="P915">
            <v>91.3</v>
          </cell>
        </row>
        <row r="916">
          <cell r="P916">
            <v>91.4</v>
          </cell>
        </row>
        <row r="917">
          <cell r="P917">
            <v>91.5</v>
          </cell>
        </row>
        <row r="918">
          <cell r="P918">
            <v>91.6</v>
          </cell>
        </row>
        <row r="919">
          <cell r="P919">
            <v>91.7</v>
          </cell>
        </row>
        <row r="920">
          <cell r="P920">
            <v>91.8</v>
          </cell>
        </row>
        <row r="921">
          <cell r="P921">
            <v>91.9</v>
          </cell>
        </row>
        <row r="922">
          <cell r="P922">
            <v>92</v>
          </cell>
        </row>
        <row r="923">
          <cell r="P923">
            <v>92.1</v>
          </cell>
        </row>
        <row r="924">
          <cell r="P924">
            <v>92.2</v>
          </cell>
        </row>
        <row r="925">
          <cell r="P925">
            <v>92.3</v>
          </cell>
        </row>
        <row r="926">
          <cell r="P926">
            <v>92.4</v>
          </cell>
        </row>
        <row r="927">
          <cell r="P927">
            <v>92.5</v>
          </cell>
        </row>
        <row r="928">
          <cell r="P928">
            <v>92.6</v>
          </cell>
        </row>
        <row r="929">
          <cell r="P929">
            <v>92.7</v>
          </cell>
        </row>
        <row r="930">
          <cell r="P930">
            <v>92.8</v>
          </cell>
        </row>
        <row r="931">
          <cell r="P931">
            <v>92.9</v>
          </cell>
        </row>
        <row r="932">
          <cell r="P932">
            <v>93</v>
          </cell>
        </row>
        <row r="933">
          <cell r="P933">
            <v>93.1</v>
          </cell>
        </row>
        <row r="934">
          <cell r="P934">
            <v>93.2</v>
          </cell>
        </row>
        <row r="935">
          <cell r="P935">
            <v>93.3</v>
          </cell>
        </row>
        <row r="936">
          <cell r="P936">
            <v>93.4</v>
          </cell>
        </row>
        <row r="937">
          <cell r="P937">
            <v>93.5</v>
          </cell>
        </row>
        <row r="938">
          <cell r="P938">
            <v>93.6</v>
          </cell>
        </row>
        <row r="939">
          <cell r="P939">
            <v>93.7</v>
          </cell>
        </row>
        <row r="940">
          <cell r="P940">
            <v>93.8</v>
          </cell>
        </row>
        <row r="941">
          <cell r="P941">
            <v>93.9</v>
          </cell>
        </row>
        <row r="942">
          <cell r="P942">
            <v>94</v>
          </cell>
        </row>
        <row r="943">
          <cell r="P943">
            <v>94.1</v>
          </cell>
        </row>
        <row r="944">
          <cell r="P944">
            <v>94.2</v>
          </cell>
        </row>
        <row r="945">
          <cell r="P945">
            <v>94.3</v>
          </cell>
        </row>
        <row r="946">
          <cell r="P946">
            <v>94.4</v>
          </cell>
        </row>
        <row r="947">
          <cell r="P947">
            <v>94.5</v>
          </cell>
        </row>
        <row r="948">
          <cell r="P948">
            <v>94.6</v>
          </cell>
        </row>
        <row r="949">
          <cell r="P949">
            <v>94.7</v>
          </cell>
        </row>
        <row r="950">
          <cell r="P950">
            <v>94.8</v>
          </cell>
        </row>
        <row r="951">
          <cell r="P951">
            <v>94.9</v>
          </cell>
        </row>
        <row r="952">
          <cell r="P952">
            <v>95</v>
          </cell>
        </row>
        <row r="953">
          <cell r="P953">
            <v>95.1</v>
          </cell>
        </row>
        <row r="954">
          <cell r="P954">
            <v>95.2</v>
          </cell>
        </row>
        <row r="955">
          <cell r="P955">
            <v>95.3</v>
          </cell>
        </row>
        <row r="956">
          <cell r="P956">
            <v>95.4</v>
          </cell>
        </row>
        <row r="957">
          <cell r="P957">
            <v>95.5</v>
          </cell>
        </row>
        <row r="958">
          <cell r="P958">
            <v>95.6</v>
          </cell>
        </row>
        <row r="959">
          <cell r="P959">
            <v>95.7</v>
          </cell>
        </row>
        <row r="960">
          <cell r="P960">
            <v>95.8</v>
          </cell>
        </row>
        <row r="961">
          <cell r="P961">
            <v>95.9</v>
          </cell>
        </row>
        <row r="962">
          <cell r="P962">
            <v>96</v>
          </cell>
        </row>
        <row r="963">
          <cell r="P963">
            <v>96.1</v>
          </cell>
        </row>
        <row r="964">
          <cell r="P964">
            <v>96.2</v>
          </cell>
        </row>
        <row r="965">
          <cell r="P965">
            <v>96.3</v>
          </cell>
        </row>
        <row r="966">
          <cell r="P966">
            <v>96.4</v>
          </cell>
        </row>
        <row r="967">
          <cell r="P967">
            <v>96.5</v>
          </cell>
        </row>
        <row r="968">
          <cell r="P968">
            <v>96.6</v>
          </cell>
        </row>
        <row r="969">
          <cell r="P969">
            <v>96.7</v>
          </cell>
        </row>
        <row r="970">
          <cell r="P970">
            <v>96.8</v>
          </cell>
        </row>
        <row r="971">
          <cell r="P971">
            <v>96.9</v>
          </cell>
        </row>
        <row r="972">
          <cell r="P972">
            <v>97</v>
          </cell>
        </row>
        <row r="973">
          <cell r="P973">
            <v>97.1</v>
          </cell>
        </row>
        <row r="974">
          <cell r="P974">
            <v>97.2</v>
          </cell>
        </row>
        <row r="975">
          <cell r="P975">
            <v>97.3</v>
          </cell>
        </row>
        <row r="976">
          <cell r="P976">
            <v>97.4</v>
          </cell>
        </row>
        <row r="977">
          <cell r="P977">
            <v>97.5</v>
          </cell>
        </row>
        <row r="978">
          <cell r="P978">
            <v>97.6</v>
          </cell>
        </row>
        <row r="979">
          <cell r="P979">
            <v>97.7</v>
          </cell>
        </row>
        <row r="980">
          <cell r="P980">
            <v>97.8</v>
          </cell>
        </row>
        <row r="981">
          <cell r="P981">
            <v>97.9</v>
          </cell>
        </row>
        <row r="982">
          <cell r="P982">
            <v>98</v>
          </cell>
        </row>
        <row r="983">
          <cell r="P983">
            <v>98.1</v>
          </cell>
        </row>
        <row r="984">
          <cell r="P984">
            <v>98.2</v>
          </cell>
        </row>
        <row r="985">
          <cell r="P985">
            <v>98.3</v>
          </cell>
        </row>
        <row r="986">
          <cell r="P986">
            <v>98.4</v>
          </cell>
        </row>
        <row r="987">
          <cell r="P987">
            <v>98.5</v>
          </cell>
        </row>
        <row r="988">
          <cell r="P988">
            <v>98.6</v>
          </cell>
        </row>
        <row r="989">
          <cell r="P989">
            <v>98.7</v>
          </cell>
        </row>
        <row r="990">
          <cell r="P990">
            <v>98.8</v>
          </cell>
        </row>
        <row r="991">
          <cell r="P991">
            <v>98.9</v>
          </cell>
        </row>
        <row r="992">
          <cell r="P992">
            <v>99</v>
          </cell>
        </row>
        <row r="993">
          <cell r="P993">
            <v>99.1</v>
          </cell>
        </row>
        <row r="994">
          <cell r="P994">
            <v>99.2</v>
          </cell>
        </row>
        <row r="995">
          <cell r="P995">
            <v>99.3</v>
          </cell>
        </row>
        <row r="996">
          <cell r="P996">
            <v>99.4</v>
          </cell>
        </row>
        <row r="997">
          <cell r="P997">
            <v>99.5</v>
          </cell>
        </row>
        <row r="998">
          <cell r="P998">
            <v>99.6</v>
          </cell>
        </row>
        <row r="999">
          <cell r="P999">
            <v>99.7</v>
          </cell>
        </row>
        <row r="1000">
          <cell r="P1000">
            <v>99.8</v>
          </cell>
        </row>
        <row r="1001">
          <cell r="P1001">
            <v>99.9</v>
          </cell>
        </row>
        <row r="1002">
          <cell r="P1002">
            <v>100</v>
          </cell>
        </row>
        <row r="1003">
          <cell r="P1003">
            <v>100.1</v>
          </cell>
        </row>
        <row r="1004">
          <cell r="P1004">
            <v>100.2</v>
          </cell>
        </row>
        <row r="1005">
          <cell r="P1005">
            <v>100.3</v>
          </cell>
        </row>
        <row r="1006">
          <cell r="P1006">
            <v>100.4</v>
          </cell>
        </row>
        <row r="1007">
          <cell r="P1007">
            <v>100.5</v>
          </cell>
        </row>
        <row r="1008">
          <cell r="P1008">
            <v>100.6</v>
          </cell>
        </row>
        <row r="1009">
          <cell r="P1009">
            <v>100.7</v>
          </cell>
        </row>
        <row r="1010">
          <cell r="P1010">
            <v>100.8</v>
          </cell>
        </row>
        <row r="1011">
          <cell r="P1011">
            <v>100.9</v>
          </cell>
        </row>
        <row r="1012">
          <cell r="P1012">
            <v>101</v>
          </cell>
        </row>
        <row r="1013">
          <cell r="P1013">
            <v>101.1</v>
          </cell>
        </row>
        <row r="1014">
          <cell r="P1014">
            <v>101.2</v>
          </cell>
        </row>
        <row r="1015">
          <cell r="P1015">
            <v>101.3</v>
          </cell>
        </row>
        <row r="1016">
          <cell r="P1016">
            <v>101.4</v>
          </cell>
        </row>
        <row r="1017">
          <cell r="P1017">
            <v>101.5</v>
          </cell>
        </row>
        <row r="1018">
          <cell r="P1018">
            <v>101.6</v>
          </cell>
        </row>
        <row r="1019">
          <cell r="P1019">
            <v>101.7</v>
          </cell>
        </row>
        <row r="1020">
          <cell r="P1020">
            <v>101.8</v>
          </cell>
        </row>
        <row r="1021">
          <cell r="P1021">
            <v>101.9</v>
          </cell>
        </row>
        <row r="1022">
          <cell r="P1022">
            <v>102</v>
          </cell>
        </row>
        <row r="1023">
          <cell r="P1023">
            <v>102.1</v>
          </cell>
        </row>
        <row r="1024">
          <cell r="P1024">
            <v>102.2</v>
          </cell>
        </row>
        <row r="1025">
          <cell r="P1025">
            <v>102.3</v>
          </cell>
        </row>
        <row r="1026">
          <cell r="P1026">
            <v>102.4</v>
          </cell>
        </row>
        <row r="1027">
          <cell r="P1027">
            <v>102.5</v>
          </cell>
        </row>
        <row r="1028">
          <cell r="P1028">
            <v>102.6</v>
          </cell>
        </row>
        <row r="1029">
          <cell r="P1029">
            <v>102.7</v>
          </cell>
        </row>
        <row r="1030">
          <cell r="P1030">
            <v>102.8</v>
          </cell>
        </row>
        <row r="1031">
          <cell r="P1031">
            <v>102.9</v>
          </cell>
        </row>
        <row r="1032">
          <cell r="P1032">
            <v>103</v>
          </cell>
        </row>
        <row r="1033">
          <cell r="P1033">
            <v>103.1</v>
          </cell>
        </row>
        <row r="1034">
          <cell r="P1034">
            <v>103.2</v>
          </cell>
        </row>
        <row r="1035">
          <cell r="P1035">
            <v>103.3</v>
          </cell>
        </row>
        <row r="1036">
          <cell r="P1036">
            <v>103.4</v>
          </cell>
        </row>
        <row r="1037">
          <cell r="P1037">
            <v>103.5</v>
          </cell>
        </row>
        <row r="1038">
          <cell r="P1038">
            <v>103.6</v>
          </cell>
        </row>
        <row r="1039">
          <cell r="P1039">
            <v>103.7</v>
          </cell>
        </row>
        <row r="1040">
          <cell r="P1040">
            <v>103.8</v>
          </cell>
        </row>
        <row r="1041">
          <cell r="P1041">
            <v>103.9</v>
          </cell>
        </row>
        <row r="1042">
          <cell r="P1042">
            <v>104</v>
          </cell>
        </row>
        <row r="1043">
          <cell r="P1043">
            <v>104.1</v>
          </cell>
        </row>
        <row r="1044">
          <cell r="P1044">
            <v>104.2</v>
          </cell>
        </row>
        <row r="1045">
          <cell r="P1045">
            <v>104.3</v>
          </cell>
        </row>
        <row r="1046">
          <cell r="P1046">
            <v>104.4</v>
          </cell>
        </row>
        <row r="1047">
          <cell r="P1047">
            <v>104.5</v>
          </cell>
        </row>
        <row r="1048">
          <cell r="P1048">
            <v>104.6</v>
          </cell>
        </row>
        <row r="1049">
          <cell r="P1049">
            <v>104.7</v>
          </cell>
        </row>
        <row r="1050">
          <cell r="P1050">
            <v>104.8</v>
          </cell>
        </row>
        <row r="1051">
          <cell r="P1051">
            <v>104.9</v>
          </cell>
        </row>
        <row r="1052">
          <cell r="P1052">
            <v>105</v>
          </cell>
        </row>
        <row r="1053">
          <cell r="P1053">
            <v>105.1</v>
          </cell>
        </row>
        <row r="1054">
          <cell r="P1054">
            <v>105.2</v>
          </cell>
        </row>
        <row r="1055">
          <cell r="P1055">
            <v>105.3</v>
          </cell>
        </row>
        <row r="1056">
          <cell r="P1056">
            <v>105.4</v>
          </cell>
        </row>
        <row r="1057">
          <cell r="P1057">
            <v>105.5</v>
          </cell>
        </row>
        <row r="1058">
          <cell r="P1058">
            <v>105.6</v>
          </cell>
        </row>
        <row r="1059">
          <cell r="P1059">
            <v>105.7</v>
          </cell>
        </row>
        <row r="1060">
          <cell r="P1060">
            <v>105.8</v>
          </cell>
        </row>
        <row r="1061">
          <cell r="P1061">
            <v>105.9</v>
          </cell>
        </row>
        <row r="1062">
          <cell r="P1062">
            <v>106</v>
          </cell>
        </row>
        <row r="1063">
          <cell r="P1063">
            <v>106.1</v>
          </cell>
        </row>
        <row r="1064">
          <cell r="P1064">
            <v>106.2</v>
          </cell>
        </row>
        <row r="1065">
          <cell r="P1065">
            <v>106.3</v>
          </cell>
        </row>
        <row r="1066">
          <cell r="P1066">
            <v>106.4</v>
          </cell>
        </row>
        <row r="1067">
          <cell r="P1067">
            <v>106.5</v>
          </cell>
        </row>
        <row r="1068">
          <cell r="P1068">
            <v>106.6</v>
          </cell>
        </row>
        <row r="1069">
          <cell r="P1069">
            <v>106.7</v>
          </cell>
        </row>
        <row r="1070">
          <cell r="P1070">
            <v>106.8</v>
          </cell>
        </row>
        <row r="1071">
          <cell r="P1071">
            <v>106.9</v>
          </cell>
        </row>
        <row r="1072">
          <cell r="P1072">
            <v>107</v>
          </cell>
        </row>
        <row r="1073">
          <cell r="P1073">
            <v>107.1</v>
          </cell>
        </row>
        <row r="1074">
          <cell r="P1074">
            <v>107.2</v>
          </cell>
        </row>
        <row r="1075">
          <cell r="P1075">
            <v>107.3</v>
          </cell>
        </row>
        <row r="1076">
          <cell r="P1076">
            <v>107.4</v>
          </cell>
        </row>
        <row r="1077">
          <cell r="P1077">
            <v>107.5</v>
          </cell>
        </row>
        <row r="1078">
          <cell r="P1078">
            <v>107.6</v>
          </cell>
        </row>
        <row r="1079">
          <cell r="P1079">
            <v>107.7</v>
          </cell>
        </row>
        <row r="1080">
          <cell r="P1080">
            <v>107.8</v>
          </cell>
        </row>
        <row r="1081">
          <cell r="P1081">
            <v>107.9</v>
          </cell>
        </row>
        <row r="1082">
          <cell r="P1082">
            <v>108</v>
          </cell>
        </row>
        <row r="1083">
          <cell r="P1083">
            <v>108.1</v>
          </cell>
        </row>
        <row r="1084">
          <cell r="P1084">
            <v>108.2</v>
          </cell>
        </row>
        <row r="1085">
          <cell r="P1085">
            <v>108.3</v>
          </cell>
        </row>
        <row r="1086">
          <cell r="P1086">
            <v>108.4</v>
          </cell>
        </row>
        <row r="1087">
          <cell r="P1087">
            <v>108.5</v>
          </cell>
        </row>
        <row r="1088">
          <cell r="P1088">
            <v>108.6</v>
          </cell>
        </row>
        <row r="1089">
          <cell r="P1089">
            <v>108.7</v>
          </cell>
        </row>
        <row r="1090">
          <cell r="P1090">
            <v>108.8</v>
          </cell>
        </row>
        <row r="1091">
          <cell r="P1091">
            <v>108.9</v>
          </cell>
        </row>
        <row r="1092">
          <cell r="P1092">
            <v>109</v>
          </cell>
        </row>
        <row r="1093">
          <cell r="P1093">
            <v>109.1</v>
          </cell>
        </row>
        <row r="1094">
          <cell r="P1094">
            <v>109.2</v>
          </cell>
        </row>
        <row r="1095">
          <cell r="P1095">
            <v>109.3</v>
          </cell>
        </row>
        <row r="1096">
          <cell r="P1096">
            <v>109.4</v>
          </cell>
        </row>
        <row r="1097">
          <cell r="P1097">
            <v>109.5</v>
          </cell>
        </row>
        <row r="1098">
          <cell r="P1098">
            <v>109.6</v>
          </cell>
        </row>
        <row r="1099">
          <cell r="P1099">
            <v>109.7</v>
          </cell>
        </row>
        <row r="1100">
          <cell r="P1100">
            <v>109.8</v>
          </cell>
        </row>
        <row r="1101">
          <cell r="P1101">
            <v>109.9</v>
          </cell>
        </row>
        <row r="1102">
          <cell r="P1102">
            <v>110</v>
          </cell>
        </row>
        <row r="1103">
          <cell r="P1103">
            <v>110.1</v>
          </cell>
        </row>
        <row r="1104">
          <cell r="P1104">
            <v>110.2</v>
          </cell>
        </row>
        <row r="1105">
          <cell r="P1105">
            <v>110.3</v>
          </cell>
        </row>
        <row r="1106">
          <cell r="P1106">
            <v>110.4</v>
          </cell>
        </row>
        <row r="1107">
          <cell r="P1107">
            <v>110.5</v>
          </cell>
        </row>
        <row r="1108">
          <cell r="P1108">
            <v>110.6</v>
          </cell>
        </row>
        <row r="1109">
          <cell r="P1109">
            <v>110.7</v>
          </cell>
        </row>
        <row r="1110">
          <cell r="P1110">
            <v>110.8</v>
          </cell>
        </row>
        <row r="1111">
          <cell r="P1111">
            <v>110.9</v>
          </cell>
        </row>
        <row r="1112">
          <cell r="P1112">
            <v>111</v>
          </cell>
        </row>
        <row r="1113">
          <cell r="P1113">
            <v>111.1</v>
          </cell>
        </row>
        <row r="1114">
          <cell r="P1114">
            <v>111.2</v>
          </cell>
        </row>
        <row r="1115">
          <cell r="P1115">
            <v>111.3</v>
          </cell>
        </row>
        <row r="1116">
          <cell r="P1116">
            <v>111.4</v>
          </cell>
        </row>
        <row r="1117">
          <cell r="P1117">
            <v>111.5</v>
          </cell>
        </row>
        <row r="1118">
          <cell r="P1118">
            <v>111.6</v>
          </cell>
        </row>
        <row r="1119">
          <cell r="P1119">
            <v>111.7</v>
          </cell>
        </row>
        <row r="1120">
          <cell r="P1120">
            <v>111.8</v>
          </cell>
        </row>
        <row r="1121">
          <cell r="P1121">
            <v>111.9</v>
          </cell>
        </row>
        <row r="1122">
          <cell r="P1122">
            <v>112</v>
          </cell>
        </row>
        <row r="1123">
          <cell r="P1123">
            <v>112.1</v>
          </cell>
        </row>
        <row r="1124">
          <cell r="P1124">
            <v>112.2</v>
          </cell>
        </row>
        <row r="1125">
          <cell r="P1125">
            <v>112.3</v>
          </cell>
        </row>
        <row r="1126">
          <cell r="P1126">
            <v>112.4</v>
          </cell>
        </row>
        <row r="1127">
          <cell r="P1127">
            <v>112.5</v>
          </cell>
        </row>
        <row r="1128">
          <cell r="P1128">
            <v>112.6</v>
          </cell>
        </row>
        <row r="1129">
          <cell r="P1129">
            <v>112.7</v>
          </cell>
        </row>
        <row r="1130">
          <cell r="P1130">
            <v>112.8</v>
          </cell>
        </row>
        <row r="1131">
          <cell r="P1131">
            <v>112.9</v>
          </cell>
        </row>
        <row r="1132">
          <cell r="P1132">
            <v>113</v>
          </cell>
        </row>
        <row r="1133">
          <cell r="P1133">
            <v>113.1</v>
          </cell>
        </row>
        <row r="1134">
          <cell r="P1134">
            <v>113.2</v>
          </cell>
        </row>
        <row r="1135">
          <cell r="P1135">
            <v>113.3</v>
          </cell>
        </row>
        <row r="1136">
          <cell r="P1136">
            <v>113.4</v>
          </cell>
        </row>
        <row r="1137">
          <cell r="P1137">
            <v>113.5</v>
          </cell>
        </row>
        <row r="1138">
          <cell r="P1138">
            <v>113.6</v>
          </cell>
        </row>
        <row r="1139">
          <cell r="P1139">
            <v>113.7</v>
          </cell>
        </row>
        <row r="1140">
          <cell r="P1140">
            <v>113.8</v>
          </cell>
        </row>
        <row r="1141">
          <cell r="P1141">
            <v>113.9</v>
          </cell>
        </row>
        <row r="1142">
          <cell r="P1142">
            <v>114</v>
          </cell>
        </row>
        <row r="1143">
          <cell r="P1143">
            <v>114.1</v>
          </cell>
        </row>
        <row r="1144">
          <cell r="P1144">
            <v>114.2</v>
          </cell>
        </row>
        <row r="1145">
          <cell r="P1145">
            <v>114.3</v>
          </cell>
        </row>
        <row r="1146">
          <cell r="P1146">
            <v>114.4</v>
          </cell>
        </row>
        <row r="1147">
          <cell r="P1147">
            <v>114.5</v>
          </cell>
        </row>
        <row r="1148">
          <cell r="P1148">
            <v>114.6</v>
          </cell>
        </row>
        <row r="1149">
          <cell r="P1149">
            <v>114.7</v>
          </cell>
        </row>
        <row r="1150">
          <cell r="P1150">
            <v>114.8</v>
          </cell>
        </row>
        <row r="1151">
          <cell r="P1151">
            <v>114.9</v>
          </cell>
        </row>
        <row r="1152">
          <cell r="P1152">
            <v>115</v>
          </cell>
        </row>
        <row r="1153">
          <cell r="P1153">
            <v>115.1</v>
          </cell>
        </row>
        <row r="1154">
          <cell r="P1154">
            <v>115.2</v>
          </cell>
        </row>
        <row r="1155">
          <cell r="P1155">
            <v>115.3</v>
          </cell>
        </row>
        <row r="1156">
          <cell r="P1156">
            <v>115.4</v>
          </cell>
        </row>
        <row r="1157">
          <cell r="P1157">
            <v>115.5</v>
          </cell>
        </row>
        <row r="1158">
          <cell r="P1158">
            <v>115.6</v>
          </cell>
        </row>
        <row r="1159">
          <cell r="P1159">
            <v>115.7</v>
          </cell>
        </row>
        <row r="1160">
          <cell r="P1160">
            <v>115.8</v>
          </cell>
        </row>
        <row r="1161">
          <cell r="P1161">
            <v>115.9</v>
          </cell>
        </row>
        <row r="1162">
          <cell r="P1162">
            <v>116</v>
          </cell>
        </row>
        <row r="1163">
          <cell r="P1163">
            <v>116.1</v>
          </cell>
        </row>
        <row r="1164">
          <cell r="P1164">
            <v>116.2</v>
          </cell>
        </row>
        <row r="1165">
          <cell r="P1165">
            <v>116.3</v>
          </cell>
        </row>
        <row r="1166">
          <cell r="P1166">
            <v>116.4</v>
          </cell>
        </row>
        <row r="1167">
          <cell r="P1167">
            <v>116.5</v>
          </cell>
        </row>
        <row r="1168">
          <cell r="P1168">
            <v>116.6</v>
          </cell>
        </row>
        <row r="1169">
          <cell r="P1169">
            <v>116.7</v>
          </cell>
        </row>
        <row r="1170">
          <cell r="P1170">
            <v>116.8</v>
          </cell>
        </row>
        <row r="1171">
          <cell r="P1171">
            <v>116.9</v>
          </cell>
        </row>
        <row r="1172">
          <cell r="P1172">
            <v>117</v>
          </cell>
        </row>
        <row r="1173">
          <cell r="P1173">
            <v>117.1</v>
          </cell>
        </row>
        <row r="1174">
          <cell r="P1174">
            <v>117.2</v>
          </cell>
        </row>
        <row r="1175">
          <cell r="P1175">
            <v>117.3</v>
          </cell>
        </row>
        <row r="1176">
          <cell r="P1176">
            <v>117.4</v>
          </cell>
        </row>
        <row r="1177">
          <cell r="P1177">
            <v>117.5</v>
          </cell>
        </row>
        <row r="1178">
          <cell r="P1178">
            <v>117.6</v>
          </cell>
        </row>
        <row r="1179">
          <cell r="P1179">
            <v>117.7</v>
          </cell>
        </row>
        <row r="1180">
          <cell r="P1180">
            <v>117.8</v>
          </cell>
        </row>
        <row r="1181">
          <cell r="P1181">
            <v>117.9</v>
          </cell>
        </row>
        <row r="1182">
          <cell r="P1182">
            <v>118</v>
          </cell>
        </row>
        <row r="1183">
          <cell r="P1183">
            <v>118.1</v>
          </cell>
        </row>
        <row r="1184">
          <cell r="P1184">
            <v>118.2</v>
          </cell>
        </row>
        <row r="1185">
          <cell r="P1185">
            <v>118.3</v>
          </cell>
        </row>
        <row r="1186">
          <cell r="P1186">
            <v>118.4</v>
          </cell>
        </row>
        <row r="1187">
          <cell r="P1187">
            <v>118.5</v>
          </cell>
        </row>
        <row r="1188">
          <cell r="P1188">
            <v>118.6</v>
          </cell>
        </row>
        <row r="1189">
          <cell r="P1189">
            <v>118.7</v>
          </cell>
        </row>
        <row r="1190">
          <cell r="P1190">
            <v>118.8</v>
          </cell>
        </row>
        <row r="1191">
          <cell r="P1191">
            <v>118.9</v>
          </cell>
        </row>
        <row r="1192">
          <cell r="P1192">
            <v>119</v>
          </cell>
        </row>
        <row r="1193">
          <cell r="P1193">
            <v>119.1</v>
          </cell>
        </row>
        <row r="1194">
          <cell r="P1194">
            <v>119.2</v>
          </cell>
        </row>
        <row r="1195">
          <cell r="P1195">
            <v>119.3</v>
          </cell>
        </row>
        <row r="1196">
          <cell r="P1196">
            <v>119.4</v>
          </cell>
        </row>
        <row r="1197">
          <cell r="P1197">
            <v>119.5</v>
          </cell>
        </row>
        <row r="1198">
          <cell r="P1198">
            <v>119.6</v>
          </cell>
        </row>
        <row r="1199">
          <cell r="P1199">
            <v>119.7</v>
          </cell>
        </row>
        <row r="1200">
          <cell r="P1200">
            <v>119.8</v>
          </cell>
        </row>
        <row r="1201">
          <cell r="P1201">
            <v>119.9</v>
          </cell>
        </row>
        <row r="1202">
          <cell r="P1202">
            <v>120</v>
          </cell>
        </row>
        <row r="1203">
          <cell r="P1203">
            <v>120.1</v>
          </cell>
        </row>
        <row r="1204">
          <cell r="P1204">
            <v>120.2</v>
          </cell>
        </row>
        <row r="1205">
          <cell r="P1205">
            <v>120.3</v>
          </cell>
        </row>
        <row r="1206">
          <cell r="P1206">
            <v>120.4</v>
          </cell>
        </row>
        <row r="1207">
          <cell r="P1207">
            <v>120.5</v>
          </cell>
        </row>
        <row r="1208">
          <cell r="P1208">
            <v>120.6</v>
          </cell>
        </row>
        <row r="1209">
          <cell r="P1209">
            <v>120.7</v>
          </cell>
        </row>
        <row r="1210">
          <cell r="P1210">
            <v>120.8</v>
          </cell>
        </row>
        <row r="1211">
          <cell r="P1211">
            <v>120.9</v>
          </cell>
        </row>
        <row r="1212">
          <cell r="P1212">
            <v>121</v>
          </cell>
        </row>
        <row r="1213">
          <cell r="P1213">
            <v>121.1</v>
          </cell>
        </row>
        <row r="1214">
          <cell r="P1214">
            <v>121.2</v>
          </cell>
        </row>
        <row r="1215">
          <cell r="P1215">
            <v>121.3</v>
          </cell>
        </row>
        <row r="1216">
          <cell r="P1216">
            <v>121.4</v>
          </cell>
        </row>
        <row r="1217">
          <cell r="P1217">
            <v>121.5</v>
          </cell>
        </row>
        <row r="1218">
          <cell r="P1218">
            <v>121.6</v>
          </cell>
        </row>
        <row r="1219">
          <cell r="P1219">
            <v>121.7</v>
          </cell>
        </row>
        <row r="1220">
          <cell r="P1220">
            <v>121.8</v>
          </cell>
        </row>
        <row r="1221">
          <cell r="P1221">
            <v>121.9</v>
          </cell>
        </row>
        <row r="1222">
          <cell r="P1222">
            <v>122</v>
          </cell>
        </row>
        <row r="1223">
          <cell r="P1223">
            <v>122.1</v>
          </cell>
        </row>
        <row r="1224">
          <cell r="P1224">
            <v>122.2</v>
          </cell>
        </row>
        <row r="1225">
          <cell r="P1225">
            <v>122.3</v>
          </cell>
        </row>
        <row r="1226">
          <cell r="P1226">
            <v>122.4</v>
          </cell>
        </row>
        <row r="1227">
          <cell r="P1227">
            <v>122.5</v>
          </cell>
        </row>
        <row r="1228">
          <cell r="P1228">
            <v>122.6</v>
          </cell>
        </row>
        <row r="1229">
          <cell r="P1229">
            <v>122.7</v>
          </cell>
        </row>
        <row r="1230">
          <cell r="P1230">
            <v>122.8</v>
          </cell>
        </row>
        <row r="1231">
          <cell r="P1231">
            <v>122.9</v>
          </cell>
        </row>
        <row r="1232">
          <cell r="P1232">
            <v>123</v>
          </cell>
        </row>
        <row r="1233">
          <cell r="P1233">
            <v>123.1</v>
          </cell>
        </row>
        <row r="1234">
          <cell r="P1234">
            <v>123.2</v>
          </cell>
        </row>
        <row r="1235">
          <cell r="P1235">
            <v>123.3</v>
          </cell>
        </row>
        <row r="1236">
          <cell r="P1236">
            <v>123.4</v>
          </cell>
        </row>
        <row r="1237">
          <cell r="P1237">
            <v>123.5</v>
          </cell>
        </row>
        <row r="1238">
          <cell r="P1238">
            <v>123.6</v>
          </cell>
        </row>
        <row r="1239">
          <cell r="P1239">
            <v>123.7</v>
          </cell>
        </row>
        <row r="1240">
          <cell r="P1240">
            <v>123.8</v>
          </cell>
        </row>
        <row r="1241">
          <cell r="P1241">
            <v>123.9</v>
          </cell>
        </row>
        <row r="1242">
          <cell r="P1242">
            <v>124</v>
          </cell>
        </row>
        <row r="1243">
          <cell r="P1243">
            <v>124.1</v>
          </cell>
        </row>
        <row r="1244">
          <cell r="P1244">
            <v>124.2</v>
          </cell>
        </row>
        <row r="1245">
          <cell r="P1245">
            <v>124.3</v>
          </cell>
        </row>
        <row r="1246">
          <cell r="P1246">
            <v>124.4</v>
          </cell>
        </row>
        <row r="1247">
          <cell r="P1247">
            <v>124.5</v>
          </cell>
        </row>
        <row r="1248">
          <cell r="P1248">
            <v>124.6</v>
          </cell>
        </row>
        <row r="1249">
          <cell r="P1249">
            <v>124.7</v>
          </cell>
        </row>
        <row r="1250">
          <cell r="P1250">
            <v>124.8</v>
          </cell>
        </row>
        <row r="1251">
          <cell r="P1251">
            <v>124.9</v>
          </cell>
        </row>
        <row r="1252">
          <cell r="P1252">
            <v>125</v>
          </cell>
        </row>
        <row r="1253">
          <cell r="P1253">
            <v>125.1</v>
          </cell>
        </row>
        <row r="1254">
          <cell r="P1254">
            <v>125.2</v>
          </cell>
        </row>
        <row r="1255">
          <cell r="P1255">
            <v>125.3</v>
          </cell>
        </row>
        <row r="1256">
          <cell r="P1256">
            <v>125.4</v>
          </cell>
        </row>
        <row r="1257">
          <cell r="P1257">
            <v>125.5</v>
          </cell>
        </row>
        <row r="1258">
          <cell r="P1258">
            <v>125.6</v>
          </cell>
        </row>
        <row r="1259">
          <cell r="P1259">
            <v>125.7</v>
          </cell>
        </row>
        <row r="1260">
          <cell r="P1260">
            <v>125.8</v>
          </cell>
        </row>
        <row r="1261">
          <cell r="P1261">
            <v>125.9</v>
          </cell>
        </row>
        <row r="1262">
          <cell r="P1262">
            <v>126</v>
          </cell>
        </row>
        <row r="1263">
          <cell r="P1263">
            <v>126.1</v>
          </cell>
        </row>
        <row r="1264">
          <cell r="P1264">
            <v>126.2</v>
          </cell>
        </row>
        <row r="1265">
          <cell r="P1265">
            <v>126.3</v>
          </cell>
        </row>
        <row r="1266">
          <cell r="P1266">
            <v>126.4</v>
          </cell>
        </row>
        <row r="1267">
          <cell r="P1267">
            <v>126.5</v>
          </cell>
        </row>
        <row r="1268">
          <cell r="P1268">
            <v>126.6</v>
          </cell>
        </row>
        <row r="1269">
          <cell r="P1269">
            <v>126.7</v>
          </cell>
        </row>
        <row r="1270">
          <cell r="P1270">
            <v>126.8</v>
          </cell>
        </row>
        <row r="1271">
          <cell r="P1271">
            <v>126.9</v>
          </cell>
        </row>
        <row r="1272">
          <cell r="P1272">
            <v>127</v>
          </cell>
        </row>
        <row r="1273">
          <cell r="P1273">
            <v>127.1</v>
          </cell>
        </row>
        <row r="1274">
          <cell r="P1274">
            <v>127.2</v>
          </cell>
        </row>
        <row r="1275">
          <cell r="P1275">
            <v>127.3</v>
          </cell>
        </row>
        <row r="1276">
          <cell r="P1276">
            <v>127.4</v>
          </cell>
        </row>
        <row r="1277">
          <cell r="P1277">
            <v>127.5</v>
          </cell>
        </row>
        <row r="1278">
          <cell r="P1278">
            <v>127.6</v>
          </cell>
        </row>
        <row r="1279">
          <cell r="P1279">
            <v>127.7</v>
          </cell>
        </row>
        <row r="1280">
          <cell r="P1280">
            <v>127.8</v>
          </cell>
        </row>
        <row r="1281">
          <cell r="P1281">
            <v>127.9</v>
          </cell>
        </row>
        <row r="1282">
          <cell r="P1282">
            <v>128</v>
          </cell>
        </row>
        <row r="1283">
          <cell r="P1283">
            <v>128.1</v>
          </cell>
        </row>
        <row r="1284">
          <cell r="P1284">
            <v>128.19999999999999</v>
          </cell>
        </row>
        <row r="1285">
          <cell r="P1285">
            <v>128.30000000000001</v>
          </cell>
        </row>
        <row r="1286">
          <cell r="P1286">
            <v>128.4</v>
          </cell>
        </row>
        <row r="1287">
          <cell r="P1287">
            <v>128.5</v>
          </cell>
        </row>
        <row r="1288">
          <cell r="P1288">
            <v>128.6</v>
          </cell>
        </row>
        <row r="1289">
          <cell r="P1289">
            <v>128.69999999999999</v>
          </cell>
        </row>
        <row r="1290">
          <cell r="P1290">
            <v>128.80000000000001</v>
          </cell>
        </row>
        <row r="1291">
          <cell r="P1291">
            <v>128.9</v>
          </cell>
        </row>
        <row r="1292">
          <cell r="P1292">
            <v>129</v>
          </cell>
        </row>
        <row r="1293">
          <cell r="P1293">
            <v>129.1</v>
          </cell>
        </row>
        <row r="1294">
          <cell r="P1294">
            <v>129.19999999999999</v>
          </cell>
        </row>
        <row r="1295">
          <cell r="P1295">
            <v>129.30000000000001</v>
          </cell>
        </row>
        <row r="1296">
          <cell r="P1296">
            <v>129.4</v>
          </cell>
        </row>
        <row r="1297">
          <cell r="P1297">
            <v>129.5</v>
          </cell>
        </row>
        <row r="1298">
          <cell r="P1298">
            <v>129.6</v>
          </cell>
        </row>
        <row r="1299">
          <cell r="P1299">
            <v>129.69999999999999</v>
          </cell>
        </row>
        <row r="1300">
          <cell r="P1300">
            <v>129.80000000000001</v>
          </cell>
        </row>
        <row r="1301">
          <cell r="P1301">
            <v>129.9</v>
          </cell>
        </row>
        <row r="1302">
          <cell r="P1302">
            <v>130</v>
          </cell>
        </row>
        <row r="1303">
          <cell r="P1303">
            <v>130.1</v>
          </cell>
        </row>
        <row r="1304">
          <cell r="P1304">
            <v>130.19999999999999</v>
          </cell>
        </row>
        <row r="1305">
          <cell r="P1305">
            <v>130.30000000000001</v>
          </cell>
        </row>
        <row r="1306">
          <cell r="P1306">
            <v>130.4</v>
          </cell>
        </row>
        <row r="1307">
          <cell r="P1307">
            <v>130.5</v>
          </cell>
        </row>
        <row r="1308">
          <cell r="P1308">
            <v>130.6</v>
          </cell>
        </row>
        <row r="1309">
          <cell r="P1309">
            <v>130.69999999999999</v>
          </cell>
        </row>
        <row r="1310">
          <cell r="P1310">
            <v>130.80000000000001</v>
          </cell>
        </row>
        <row r="1311">
          <cell r="P1311">
            <v>130.9</v>
          </cell>
        </row>
        <row r="1312">
          <cell r="P1312">
            <v>131</v>
          </cell>
        </row>
        <row r="1313">
          <cell r="P1313">
            <v>131.1</v>
          </cell>
        </row>
        <row r="1314">
          <cell r="P1314">
            <v>131.19999999999999</v>
          </cell>
        </row>
        <row r="1315">
          <cell r="P1315">
            <v>131.30000000000001</v>
          </cell>
        </row>
        <row r="1316">
          <cell r="P1316">
            <v>131.4</v>
          </cell>
        </row>
        <row r="1317">
          <cell r="P1317">
            <v>131.5</v>
          </cell>
        </row>
        <row r="1318">
          <cell r="P1318">
            <v>131.6</v>
          </cell>
        </row>
        <row r="1319">
          <cell r="P1319">
            <v>131.69999999999999</v>
          </cell>
        </row>
        <row r="1320">
          <cell r="P1320">
            <v>131.80000000000001</v>
          </cell>
        </row>
        <row r="1321">
          <cell r="P1321">
            <v>131.9</v>
          </cell>
        </row>
        <row r="1322">
          <cell r="P1322">
            <v>132</v>
          </cell>
        </row>
        <row r="1323">
          <cell r="P1323">
            <v>132.1</v>
          </cell>
        </row>
        <row r="1324">
          <cell r="P1324">
            <v>132.19999999999999</v>
          </cell>
        </row>
        <row r="1325">
          <cell r="P1325">
            <v>132.30000000000001</v>
          </cell>
        </row>
        <row r="1326">
          <cell r="P1326">
            <v>132.4</v>
          </cell>
        </row>
        <row r="1327">
          <cell r="P1327">
            <v>132.5</v>
          </cell>
        </row>
        <row r="1328">
          <cell r="P1328">
            <v>132.6</v>
          </cell>
        </row>
        <row r="1329">
          <cell r="P1329">
            <v>132.69999999999999</v>
          </cell>
        </row>
        <row r="1330">
          <cell r="P1330">
            <v>132.80000000000001</v>
          </cell>
        </row>
        <row r="1331">
          <cell r="P1331">
            <v>132.9</v>
          </cell>
        </row>
        <row r="1332">
          <cell r="P1332">
            <v>133</v>
          </cell>
        </row>
        <row r="1333">
          <cell r="P1333">
            <v>133.1</v>
          </cell>
        </row>
        <row r="1334">
          <cell r="P1334">
            <v>133.19999999999999</v>
          </cell>
        </row>
        <row r="1335">
          <cell r="P1335">
            <v>133.30000000000001</v>
          </cell>
        </row>
        <row r="1336">
          <cell r="P1336">
            <v>133.4</v>
          </cell>
        </row>
        <row r="1337">
          <cell r="P1337">
            <v>133.5</v>
          </cell>
        </row>
        <row r="1338">
          <cell r="P1338">
            <v>133.6</v>
          </cell>
        </row>
        <row r="1339">
          <cell r="P1339">
            <v>133.69999999999999</v>
          </cell>
        </row>
        <row r="1340">
          <cell r="P1340">
            <v>133.80000000000001</v>
          </cell>
        </row>
        <row r="1341">
          <cell r="P1341">
            <v>133.9</v>
          </cell>
        </row>
        <row r="1342">
          <cell r="P1342">
            <v>134</v>
          </cell>
        </row>
        <row r="1343">
          <cell r="P1343">
            <v>134.1</v>
          </cell>
        </row>
        <row r="1344">
          <cell r="P1344">
            <v>134.19999999999999</v>
          </cell>
        </row>
        <row r="1345">
          <cell r="P1345">
            <v>134.30000000000001</v>
          </cell>
        </row>
        <row r="1346">
          <cell r="P1346">
            <v>134.4</v>
          </cell>
        </row>
        <row r="1347">
          <cell r="P1347">
            <v>134.5</v>
          </cell>
        </row>
        <row r="1348">
          <cell r="P1348">
            <v>134.6</v>
          </cell>
        </row>
        <row r="1349">
          <cell r="P1349">
            <v>134.69999999999999</v>
          </cell>
        </row>
        <row r="1350">
          <cell r="P1350">
            <v>134.80000000000001</v>
          </cell>
        </row>
        <row r="1351">
          <cell r="P1351">
            <v>134.9</v>
          </cell>
        </row>
        <row r="1352">
          <cell r="P1352">
            <v>135</v>
          </cell>
        </row>
        <row r="1353">
          <cell r="P1353">
            <v>135.1</v>
          </cell>
        </row>
        <row r="1354">
          <cell r="P1354">
            <v>135.19999999999999</v>
          </cell>
        </row>
        <row r="1355">
          <cell r="P1355">
            <v>135.30000000000001</v>
          </cell>
        </row>
        <row r="1356">
          <cell r="P1356">
            <v>135.4</v>
          </cell>
        </row>
        <row r="1357">
          <cell r="P1357">
            <v>135.5</v>
          </cell>
        </row>
        <row r="1358">
          <cell r="P1358">
            <v>135.6</v>
          </cell>
        </row>
        <row r="1359">
          <cell r="P1359">
            <v>135.69999999999999</v>
          </cell>
        </row>
        <row r="1360">
          <cell r="P1360">
            <v>135.80000000000001</v>
          </cell>
        </row>
        <row r="1361">
          <cell r="P1361">
            <v>135.9</v>
          </cell>
        </row>
        <row r="1362">
          <cell r="P1362">
            <v>136</v>
          </cell>
        </row>
        <row r="1363">
          <cell r="P1363">
            <v>136.1</v>
          </cell>
        </row>
        <row r="1364">
          <cell r="P1364">
            <v>136.19999999999999</v>
          </cell>
        </row>
        <row r="1365">
          <cell r="P1365">
            <v>136.30000000000001</v>
          </cell>
        </row>
        <row r="1366">
          <cell r="P1366">
            <v>136.4</v>
          </cell>
        </row>
        <row r="1367">
          <cell r="P1367">
            <v>136.5</v>
          </cell>
        </row>
        <row r="1368">
          <cell r="P1368">
            <v>136.6</v>
          </cell>
        </row>
        <row r="1369">
          <cell r="P1369">
            <v>136.69999999999999</v>
          </cell>
        </row>
        <row r="1370">
          <cell r="P1370">
            <v>136.80000000000001</v>
          </cell>
        </row>
        <row r="1371">
          <cell r="P1371">
            <v>136.9</v>
          </cell>
        </row>
        <row r="1372">
          <cell r="P1372">
            <v>137</v>
          </cell>
        </row>
        <row r="1373">
          <cell r="P1373">
            <v>137.1</v>
          </cell>
        </row>
        <row r="1374">
          <cell r="P1374">
            <v>137.19999999999999</v>
          </cell>
        </row>
        <row r="1375">
          <cell r="P1375">
            <v>137.30000000000001</v>
          </cell>
        </row>
        <row r="1376">
          <cell r="P1376">
            <v>137.4</v>
          </cell>
        </row>
        <row r="1377">
          <cell r="P1377">
            <v>137.5</v>
          </cell>
        </row>
        <row r="1378">
          <cell r="P1378">
            <v>137.6</v>
          </cell>
        </row>
        <row r="1379">
          <cell r="P1379">
            <v>137.69999999999999</v>
          </cell>
        </row>
        <row r="1380">
          <cell r="P1380">
            <v>137.80000000000001</v>
          </cell>
        </row>
        <row r="1381">
          <cell r="P1381">
            <v>137.9</v>
          </cell>
        </row>
        <row r="1382">
          <cell r="P1382">
            <v>138</v>
          </cell>
        </row>
        <row r="1383">
          <cell r="P1383">
            <v>138.1</v>
          </cell>
        </row>
        <row r="1384">
          <cell r="P1384">
            <v>138.19999999999999</v>
          </cell>
        </row>
        <row r="1385">
          <cell r="P1385">
            <v>138.30000000000001</v>
          </cell>
        </row>
        <row r="1386">
          <cell r="P1386">
            <v>138.4</v>
          </cell>
        </row>
        <row r="1387">
          <cell r="P1387">
            <v>138.5</v>
          </cell>
        </row>
        <row r="1388">
          <cell r="P1388">
            <v>138.6</v>
          </cell>
        </row>
        <row r="1389">
          <cell r="P1389">
            <v>138.69999999999999</v>
          </cell>
        </row>
        <row r="1390">
          <cell r="P1390">
            <v>138.80000000000001</v>
          </cell>
        </row>
        <row r="1391">
          <cell r="P1391">
            <v>138.9</v>
          </cell>
        </row>
        <row r="1392">
          <cell r="P1392">
            <v>139</v>
          </cell>
        </row>
        <row r="1393">
          <cell r="P1393">
            <v>139.1</v>
          </cell>
        </row>
        <row r="1394">
          <cell r="P1394">
            <v>139.19999999999999</v>
          </cell>
        </row>
        <row r="1395">
          <cell r="P1395">
            <v>139.30000000000001</v>
          </cell>
        </row>
        <row r="1396">
          <cell r="P1396">
            <v>139.4</v>
          </cell>
        </row>
        <row r="1397">
          <cell r="P1397">
            <v>139.5</v>
          </cell>
        </row>
        <row r="1398">
          <cell r="P1398">
            <v>139.6</v>
          </cell>
        </row>
        <row r="1399">
          <cell r="P1399">
            <v>139.69999999999999</v>
          </cell>
        </row>
        <row r="1400">
          <cell r="P1400">
            <v>139.80000000000001</v>
          </cell>
        </row>
        <row r="1401">
          <cell r="P1401">
            <v>139.9</v>
          </cell>
        </row>
        <row r="1402">
          <cell r="P1402">
            <v>140</v>
          </cell>
        </row>
        <row r="1403">
          <cell r="P1403">
            <v>140.1</v>
          </cell>
        </row>
        <row r="1404">
          <cell r="P1404">
            <v>140.19999999999999</v>
          </cell>
        </row>
        <row r="1405">
          <cell r="P1405">
            <v>140.30000000000001</v>
          </cell>
        </row>
        <row r="1406">
          <cell r="P1406">
            <v>140.4</v>
          </cell>
        </row>
        <row r="1407">
          <cell r="P1407">
            <v>140.5</v>
          </cell>
        </row>
        <row r="1408">
          <cell r="P1408">
            <v>140.6</v>
          </cell>
        </row>
        <row r="1409">
          <cell r="P1409">
            <v>140.69999999999999</v>
          </cell>
        </row>
        <row r="1410">
          <cell r="P1410">
            <v>140.80000000000001</v>
          </cell>
        </row>
        <row r="1411">
          <cell r="P1411">
            <v>140.9</v>
          </cell>
        </row>
        <row r="1412">
          <cell r="P1412">
            <v>141</v>
          </cell>
        </row>
        <row r="1413">
          <cell r="P1413">
            <v>141.1</v>
          </cell>
        </row>
        <row r="1414">
          <cell r="P1414">
            <v>141.19999999999999</v>
          </cell>
        </row>
        <row r="1415">
          <cell r="P1415">
            <v>141.30000000000001</v>
          </cell>
        </row>
        <row r="1416">
          <cell r="P1416">
            <v>141.4</v>
          </cell>
        </row>
        <row r="1417">
          <cell r="P1417">
            <v>141.5</v>
          </cell>
        </row>
        <row r="1418">
          <cell r="P1418">
            <v>141.6</v>
          </cell>
        </row>
        <row r="1419">
          <cell r="P1419">
            <v>141.69999999999999</v>
          </cell>
        </row>
        <row r="1420">
          <cell r="P1420">
            <v>141.80000000000001</v>
          </cell>
        </row>
        <row r="1421">
          <cell r="P1421">
            <v>141.9</v>
          </cell>
        </row>
        <row r="1422">
          <cell r="P1422">
            <v>142</v>
          </cell>
        </row>
        <row r="1423">
          <cell r="P1423">
            <v>142.1</v>
          </cell>
        </row>
        <row r="1424">
          <cell r="P1424">
            <v>142.19999999999999</v>
          </cell>
        </row>
        <row r="1425">
          <cell r="P1425">
            <v>142.30000000000001</v>
          </cell>
        </row>
        <row r="1426">
          <cell r="P1426">
            <v>142.4</v>
          </cell>
        </row>
        <row r="1427">
          <cell r="P1427">
            <v>142.5</v>
          </cell>
        </row>
        <row r="1428">
          <cell r="P1428">
            <v>142.6</v>
          </cell>
        </row>
        <row r="1429">
          <cell r="P1429">
            <v>142.69999999999999</v>
          </cell>
        </row>
        <row r="1430">
          <cell r="P1430">
            <v>142.80000000000001</v>
          </cell>
        </row>
        <row r="1431">
          <cell r="P1431">
            <v>142.9</v>
          </cell>
        </row>
        <row r="1432">
          <cell r="P1432">
            <v>143</v>
          </cell>
        </row>
        <row r="1433">
          <cell r="P1433">
            <v>143.1</v>
          </cell>
        </row>
        <row r="1434">
          <cell r="P1434">
            <v>143.19999999999999</v>
          </cell>
        </row>
        <row r="1435">
          <cell r="P1435">
            <v>143.30000000000001</v>
          </cell>
        </row>
        <row r="1436">
          <cell r="P1436">
            <v>143.4</v>
          </cell>
        </row>
        <row r="1437">
          <cell r="P1437">
            <v>143.5</v>
          </cell>
        </row>
        <row r="1438">
          <cell r="P1438">
            <v>143.6</v>
          </cell>
        </row>
        <row r="1439">
          <cell r="P1439">
            <v>143.69999999999999</v>
          </cell>
        </row>
        <row r="1440">
          <cell r="P1440">
            <v>143.80000000000001</v>
          </cell>
        </row>
        <row r="1441">
          <cell r="P1441">
            <v>143.9</v>
          </cell>
        </row>
        <row r="1442">
          <cell r="P1442">
            <v>144</v>
          </cell>
        </row>
        <row r="1443">
          <cell r="P1443">
            <v>144.1</v>
          </cell>
        </row>
        <row r="1444">
          <cell r="P1444">
            <v>144.19999999999999</v>
          </cell>
        </row>
        <row r="1445">
          <cell r="P1445">
            <v>144.30000000000001</v>
          </cell>
        </row>
        <row r="1446">
          <cell r="P1446">
            <v>144.4</v>
          </cell>
        </row>
        <row r="1447">
          <cell r="P1447">
            <v>144.5</v>
          </cell>
        </row>
        <row r="1448">
          <cell r="P1448">
            <v>144.6</v>
          </cell>
        </row>
        <row r="1449">
          <cell r="P1449">
            <v>144.69999999999999</v>
          </cell>
        </row>
        <row r="1450">
          <cell r="P1450">
            <v>144.80000000000001</v>
          </cell>
        </row>
        <row r="1451">
          <cell r="P1451">
            <v>144.9</v>
          </cell>
        </row>
        <row r="1452">
          <cell r="P1452">
            <v>145</v>
          </cell>
        </row>
        <row r="1453">
          <cell r="P1453">
            <v>145.1</v>
          </cell>
        </row>
        <row r="1454">
          <cell r="P1454">
            <v>145.19999999999999</v>
          </cell>
        </row>
        <row r="1455">
          <cell r="P1455">
            <v>145.30000000000001</v>
          </cell>
        </row>
        <row r="1456">
          <cell r="P1456">
            <v>145.4</v>
          </cell>
        </row>
        <row r="1457">
          <cell r="P1457">
            <v>145.5</v>
          </cell>
        </row>
        <row r="1458">
          <cell r="P1458">
            <v>145.6</v>
          </cell>
        </row>
        <row r="1459">
          <cell r="P1459">
            <v>145.69999999999999</v>
          </cell>
        </row>
        <row r="1460">
          <cell r="P1460">
            <v>145.80000000000001</v>
          </cell>
        </row>
        <row r="1461">
          <cell r="P1461">
            <v>145.9</v>
          </cell>
        </row>
        <row r="1462">
          <cell r="P1462">
            <v>146</v>
          </cell>
        </row>
        <row r="1463">
          <cell r="P1463">
            <v>146.1</v>
          </cell>
        </row>
        <row r="1464">
          <cell r="P1464">
            <v>146.19999999999999</v>
          </cell>
        </row>
        <row r="1465">
          <cell r="P1465">
            <v>146.30000000000001</v>
          </cell>
        </row>
        <row r="1466">
          <cell r="P1466">
            <v>146.4</v>
          </cell>
        </row>
        <row r="1467">
          <cell r="P1467">
            <v>146.5</v>
          </cell>
        </row>
        <row r="1468">
          <cell r="P1468">
            <v>146.6</v>
          </cell>
        </row>
        <row r="1469">
          <cell r="P1469">
            <v>146.69999999999999</v>
          </cell>
        </row>
        <row r="1470">
          <cell r="P1470">
            <v>146.80000000000001</v>
          </cell>
        </row>
        <row r="1471">
          <cell r="P1471">
            <v>146.9</v>
          </cell>
        </row>
        <row r="1472">
          <cell r="P1472">
            <v>147</v>
          </cell>
        </row>
        <row r="1473">
          <cell r="P1473">
            <v>147.1</v>
          </cell>
        </row>
        <row r="1474">
          <cell r="P1474">
            <v>147.19999999999999</v>
          </cell>
        </row>
        <row r="1475">
          <cell r="P1475">
            <v>147.30000000000001</v>
          </cell>
        </row>
        <row r="1476">
          <cell r="P1476">
            <v>147.4</v>
          </cell>
        </row>
        <row r="1477">
          <cell r="P1477">
            <v>147.5</v>
          </cell>
        </row>
        <row r="1478">
          <cell r="P1478">
            <v>147.6</v>
          </cell>
        </row>
        <row r="1479">
          <cell r="P1479">
            <v>147.69999999999999</v>
          </cell>
        </row>
        <row r="1480">
          <cell r="P1480">
            <v>147.80000000000001</v>
          </cell>
        </row>
        <row r="1481">
          <cell r="P1481">
            <v>147.9</v>
          </cell>
        </row>
        <row r="1482">
          <cell r="P1482">
            <v>148</v>
          </cell>
        </row>
        <row r="1483">
          <cell r="P1483">
            <v>148.1</v>
          </cell>
        </row>
        <row r="1484">
          <cell r="P1484">
            <v>148.19999999999999</v>
          </cell>
        </row>
        <row r="1485">
          <cell r="P1485">
            <v>148.30000000000001</v>
          </cell>
        </row>
        <row r="1486">
          <cell r="P1486">
            <v>148.4</v>
          </cell>
        </row>
        <row r="1487">
          <cell r="P1487">
            <v>148.5</v>
          </cell>
        </row>
        <row r="1488">
          <cell r="P1488">
            <v>148.6</v>
          </cell>
        </row>
        <row r="1489">
          <cell r="P1489">
            <v>148.69999999999999</v>
          </cell>
        </row>
        <row r="1490">
          <cell r="P1490">
            <v>148.80000000000001</v>
          </cell>
        </row>
        <row r="1491">
          <cell r="P1491">
            <v>148.9</v>
          </cell>
        </row>
        <row r="1492">
          <cell r="P1492">
            <v>149</v>
          </cell>
        </row>
        <row r="1493">
          <cell r="P1493">
            <v>149.1</v>
          </cell>
        </row>
        <row r="1494">
          <cell r="P1494">
            <v>149.19999999999999</v>
          </cell>
        </row>
        <row r="1495">
          <cell r="P1495">
            <v>149.30000000000001</v>
          </cell>
        </row>
        <row r="1496">
          <cell r="P1496">
            <v>149.4</v>
          </cell>
        </row>
        <row r="1497">
          <cell r="P1497">
            <v>149.5</v>
          </cell>
        </row>
        <row r="1498">
          <cell r="P1498">
            <v>149.6</v>
          </cell>
        </row>
        <row r="1499">
          <cell r="P1499">
            <v>149.69999999999999</v>
          </cell>
        </row>
        <row r="1500">
          <cell r="P1500">
            <v>149.80000000000001</v>
          </cell>
        </row>
        <row r="1501">
          <cell r="P1501">
            <v>149.9</v>
          </cell>
        </row>
        <row r="1502">
          <cell r="P1502">
            <v>150</v>
          </cell>
        </row>
        <row r="1503">
          <cell r="P1503">
            <v>150.1</v>
          </cell>
        </row>
        <row r="1504">
          <cell r="P1504">
            <v>150.19999999999999</v>
          </cell>
        </row>
        <row r="1505">
          <cell r="P1505">
            <v>150.30000000000001</v>
          </cell>
        </row>
        <row r="1506">
          <cell r="P1506">
            <v>150.4</v>
          </cell>
        </row>
        <row r="1507">
          <cell r="P1507">
            <v>150.5</v>
          </cell>
        </row>
        <row r="1508">
          <cell r="P1508">
            <v>150.6</v>
          </cell>
        </row>
        <row r="1509">
          <cell r="P1509">
            <v>150.69999999999999</v>
          </cell>
        </row>
        <row r="1510">
          <cell r="P1510">
            <v>150.80000000000001</v>
          </cell>
        </row>
        <row r="1511">
          <cell r="P1511">
            <v>150.9</v>
          </cell>
        </row>
        <row r="1512">
          <cell r="P1512">
            <v>151</v>
          </cell>
        </row>
        <row r="1513">
          <cell r="P1513">
            <v>151.1</v>
          </cell>
        </row>
        <row r="1514">
          <cell r="P1514">
            <v>151.19999999999999</v>
          </cell>
        </row>
        <row r="1515">
          <cell r="P1515">
            <v>151.30000000000001</v>
          </cell>
        </row>
        <row r="1516">
          <cell r="P1516">
            <v>151.4</v>
          </cell>
        </row>
        <row r="1517">
          <cell r="P1517">
            <v>151.5</v>
          </cell>
        </row>
        <row r="1518">
          <cell r="P1518">
            <v>151.6</v>
          </cell>
        </row>
        <row r="1519">
          <cell r="P1519">
            <v>151.69999999999999</v>
          </cell>
        </row>
        <row r="1520">
          <cell r="P1520">
            <v>151.80000000000001</v>
          </cell>
        </row>
        <row r="1521">
          <cell r="P1521">
            <v>151.9</v>
          </cell>
        </row>
        <row r="1522">
          <cell r="P1522">
            <v>152</v>
          </cell>
        </row>
        <row r="1523">
          <cell r="P1523">
            <v>152.1</v>
          </cell>
        </row>
        <row r="1524">
          <cell r="P1524">
            <v>152.19999999999999</v>
          </cell>
        </row>
        <row r="1525">
          <cell r="P1525">
            <v>152.30000000000001</v>
          </cell>
        </row>
        <row r="1526">
          <cell r="P1526">
            <v>152.4</v>
          </cell>
        </row>
        <row r="1527">
          <cell r="P1527">
            <v>152.5</v>
          </cell>
        </row>
        <row r="1528">
          <cell r="P1528">
            <v>152.6</v>
          </cell>
        </row>
        <row r="1529">
          <cell r="P1529">
            <v>152.69999999999999</v>
          </cell>
        </row>
        <row r="1530">
          <cell r="P1530">
            <v>152.80000000000001</v>
          </cell>
        </row>
        <row r="1531">
          <cell r="P1531">
            <v>152.9</v>
          </cell>
        </row>
        <row r="1532">
          <cell r="P1532">
            <v>153</v>
          </cell>
        </row>
        <row r="1533">
          <cell r="P1533">
            <v>153.1</v>
          </cell>
        </row>
        <row r="1534">
          <cell r="P1534">
            <v>153.19999999999999</v>
          </cell>
        </row>
        <row r="1535">
          <cell r="P1535">
            <v>153.30000000000001</v>
          </cell>
        </row>
        <row r="1536">
          <cell r="P1536">
            <v>153.4</v>
          </cell>
        </row>
        <row r="1537">
          <cell r="P1537">
            <v>153.5</v>
          </cell>
        </row>
        <row r="1538">
          <cell r="P1538">
            <v>153.6</v>
          </cell>
        </row>
        <row r="1539">
          <cell r="P1539">
            <v>153.69999999999999</v>
          </cell>
        </row>
        <row r="1540">
          <cell r="P1540">
            <v>153.80000000000001</v>
          </cell>
        </row>
        <row r="1541">
          <cell r="P1541">
            <v>153.9</v>
          </cell>
        </row>
        <row r="1542">
          <cell r="P1542">
            <v>154</v>
          </cell>
        </row>
        <row r="1543">
          <cell r="P1543">
            <v>154.1</v>
          </cell>
        </row>
        <row r="1544">
          <cell r="P1544">
            <v>154.19999999999999</v>
          </cell>
        </row>
        <row r="1545">
          <cell r="P1545">
            <v>154.30000000000001</v>
          </cell>
        </row>
        <row r="1546">
          <cell r="P1546">
            <v>154.4</v>
          </cell>
        </row>
        <row r="1547">
          <cell r="P1547">
            <v>154.5</v>
          </cell>
        </row>
        <row r="1548">
          <cell r="P1548">
            <v>154.6</v>
          </cell>
        </row>
        <row r="1549">
          <cell r="P1549">
            <v>154.69999999999999</v>
          </cell>
        </row>
        <row r="1550">
          <cell r="P1550">
            <v>154.80000000000001</v>
          </cell>
        </row>
        <row r="1551">
          <cell r="P1551">
            <v>154.9</v>
          </cell>
        </row>
        <row r="1552">
          <cell r="P1552">
            <v>155</v>
          </cell>
        </row>
        <row r="1553">
          <cell r="P1553">
            <v>155.1</v>
          </cell>
        </row>
        <row r="1554">
          <cell r="P1554">
            <v>155.19999999999999</v>
          </cell>
        </row>
        <row r="1555">
          <cell r="P1555">
            <v>155.30000000000001</v>
          </cell>
        </row>
        <row r="1556">
          <cell r="P1556">
            <v>155.4</v>
          </cell>
        </row>
        <row r="1557">
          <cell r="P1557">
            <v>155.5</v>
          </cell>
        </row>
        <row r="1558">
          <cell r="P1558">
            <v>155.6</v>
          </cell>
        </row>
        <row r="1559">
          <cell r="P1559">
            <v>155.69999999999999</v>
          </cell>
        </row>
        <row r="1560">
          <cell r="P1560">
            <v>155.80000000000001</v>
          </cell>
        </row>
        <row r="1561">
          <cell r="P1561">
            <v>155.9</v>
          </cell>
        </row>
        <row r="1562">
          <cell r="P1562">
            <v>156</v>
          </cell>
        </row>
        <row r="1563">
          <cell r="P1563">
            <v>156.1</v>
          </cell>
        </row>
        <row r="1564">
          <cell r="P1564">
            <v>156.19999999999999</v>
          </cell>
        </row>
        <row r="1565">
          <cell r="P1565">
            <v>156.30000000000001</v>
          </cell>
        </row>
        <row r="1566">
          <cell r="P1566">
            <v>156.4</v>
          </cell>
        </row>
        <row r="1567">
          <cell r="P1567">
            <v>156.5</v>
          </cell>
        </row>
        <row r="1568">
          <cell r="P1568">
            <v>156.6</v>
          </cell>
        </row>
        <row r="1569">
          <cell r="P1569">
            <v>156.69999999999999</v>
          </cell>
        </row>
        <row r="1570">
          <cell r="P1570">
            <v>156.80000000000001</v>
          </cell>
        </row>
        <row r="1571">
          <cell r="P1571">
            <v>156.9</v>
          </cell>
        </row>
        <row r="1572">
          <cell r="P1572">
            <v>157</v>
          </cell>
        </row>
        <row r="1573">
          <cell r="P1573">
            <v>157.1</v>
          </cell>
        </row>
        <row r="1574">
          <cell r="P1574">
            <v>157.19999999999999</v>
          </cell>
        </row>
        <row r="1575">
          <cell r="P1575">
            <v>157.30000000000001</v>
          </cell>
        </row>
        <row r="1576">
          <cell r="P1576">
            <v>157.4</v>
          </cell>
        </row>
        <row r="1577">
          <cell r="P1577">
            <v>157.5</v>
          </cell>
        </row>
        <row r="1578">
          <cell r="P1578">
            <v>157.6</v>
          </cell>
        </row>
        <row r="1579">
          <cell r="P1579">
            <v>157.69999999999999</v>
          </cell>
        </row>
        <row r="1580">
          <cell r="P1580">
            <v>157.80000000000001</v>
          </cell>
        </row>
        <row r="1581">
          <cell r="P1581">
            <v>157.9</v>
          </cell>
        </row>
        <row r="1582">
          <cell r="P1582">
            <v>158</v>
          </cell>
        </row>
        <row r="1583">
          <cell r="P1583">
            <v>158.1</v>
          </cell>
        </row>
        <row r="1584">
          <cell r="P1584">
            <v>158.19999999999999</v>
          </cell>
        </row>
        <row r="1585">
          <cell r="P1585">
            <v>158.30000000000001</v>
          </cell>
        </row>
        <row r="1586">
          <cell r="P1586">
            <v>158.4</v>
          </cell>
        </row>
        <row r="1587">
          <cell r="P1587">
            <v>158.5</v>
          </cell>
        </row>
        <row r="1588">
          <cell r="P1588">
            <v>158.6</v>
          </cell>
        </row>
        <row r="1589">
          <cell r="P1589">
            <v>158.69999999999999</v>
          </cell>
        </row>
        <row r="1590">
          <cell r="P1590">
            <v>158.80000000000001</v>
          </cell>
        </row>
        <row r="1591">
          <cell r="P1591">
            <v>158.9</v>
          </cell>
        </row>
        <row r="1592">
          <cell r="P1592">
            <v>159</v>
          </cell>
        </row>
        <row r="1593">
          <cell r="P1593">
            <v>159.1</v>
          </cell>
        </row>
        <row r="1594">
          <cell r="P1594">
            <v>159.19999999999999</v>
          </cell>
        </row>
        <row r="1595">
          <cell r="P1595">
            <v>159.30000000000001</v>
          </cell>
        </row>
        <row r="1596">
          <cell r="P1596">
            <v>159.4</v>
          </cell>
        </row>
        <row r="1597">
          <cell r="P1597">
            <v>159.5</v>
          </cell>
        </row>
        <row r="1598">
          <cell r="P1598">
            <v>159.6</v>
          </cell>
        </row>
        <row r="1599">
          <cell r="P1599">
            <v>159.69999999999999</v>
          </cell>
        </row>
        <row r="1600">
          <cell r="P1600">
            <v>159.80000000000001</v>
          </cell>
        </row>
        <row r="1601">
          <cell r="P1601">
            <v>159.9</v>
          </cell>
        </row>
        <row r="1602">
          <cell r="P1602">
            <v>160</v>
          </cell>
        </row>
        <row r="1603">
          <cell r="P1603">
            <v>160.1</v>
          </cell>
        </row>
        <row r="1604">
          <cell r="P1604">
            <v>160.19999999999999</v>
          </cell>
        </row>
        <row r="1605">
          <cell r="P1605">
            <v>160.30000000000001</v>
          </cell>
        </row>
        <row r="1606">
          <cell r="P1606">
            <v>160.4</v>
          </cell>
        </row>
        <row r="1607">
          <cell r="P1607">
            <v>160.5</v>
          </cell>
        </row>
        <row r="1608">
          <cell r="P1608">
            <v>160.6</v>
          </cell>
        </row>
        <row r="1609">
          <cell r="P1609">
            <v>160.69999999999999</v>
          </cell>
        </row>
        <row r="1610">
          <cell r="P1610">
            <v>160.80000000000001</v>
          </cell>
        </row>
        <row r="1611">
          <cell r="P1611">
            <v>160.9</v>
          </cell>
        </row>
        <row r="1612">
          <cell r="P1612">
            <v>161</v>
          </cell>
        </row>
        <row r="1613">
          <cell r="P1613">
            <v>161.1</v>
          </cell>
        </row>
        <row r="1614">
          <cell r="P1614">
            <v>161.19999999999999</v>
          </cell>
        </row>
        <row r="1615">
          <cell r="P1615">
            <v>161.30000000000001</v>
          </cell>
        </row>
        <row r="1616">
          <cell r="P1616">
            <v>161.4</v>
          </cell>
        </row>
        <row r="1617">
          <cell r="P1617">
            <v>161.5</v>
          </cell>
        </row>
        <row r="1618">
          <cell r="P1618">
            <v>161.6</v>
          </cell>
        </row>
        <row r="1619">
          <cell r="P1619">
            <v>161.69999999999999</v>
          </cell>
        </row>
        <row r="1620">
          <cell r="P1620">
            <v>161.80000000000001</v>
          </cell>
        </row>
        <row r="1621">
          <cell r="P1621">
            <v>161.9</v>
          </cell>
        </row>
        <row r="1622">
          <cell r="P1622">
            <v>162</v>
          </cell>
        </row>
        <row r="1623">
          <cell r="P1623">
            <v>162.1</v>
          </cell>
        </row>
        <row r="1624">
          <cell r="P1624">
            <v>162.19999999999999</v>
          </cell>
        </row>
        <row r="1625">
          <cell r="P1625">
            <v>162.30000000000001</v>
          </cell>
        </row>
        <row r="1626">
          <cell r="P1626">
            <v>162.4</v>
          </cell>
        </row>
        <row r="1627">
          <cell r="P1627">
            <v>162.5</v>
          </cell>
        </row>
        <row r="1628">
          <cell r="P1628">
            <v>162.6</v>
          </cell>
        </row>
        <row r="1629">
          <cell r="P1629">
            <v>162.69999999999999</v>
          </cell>
        </row>
        <row r="1630">
          <cell r="P1630">
            <v>162.80000000000001</v>
          </cell>
        </row>
        <row r="1631">
          <cell r="P1631">
            <v>162.9</v>
          </cell>
        </row>
        <row r="1632">
          <cell r="P1632">
            <v>163</v>
          </cell>
        </row>
        <row r="1633">
          <cell r="P1633">
            <v>163.1</v>
          </cell>
        </row>
        <row r="1634">
          <cell r="P1634">
            <v>163.19999999999999</v>
          </cell>
        </row>
        <row r="1635">
          <cell r="P1635">
            <v>163.30000000000001</v>
          </cell>
        </row>
        <row r="1636">
          <cell r="P1636">
            <v>163.4</v>
          </cell>
        </row>
        <row r="1637">
          <cell r="P1637">
            <v>163.5</v>
          </cell>
        </row>
        <row r="1638">
          <cell r="P1638">
            <v>163.6</v>
          </cell>
        </row>
        <row r="1639">
          <cell r="P1639">
            <v>163.69999999999999</v>
          </cell>
        </row>
        <row r="1640">
          <cell r="P1640">
            <v>163.80000000000001</v>
          </cell>
        </row>
        <row r="1641">
          <cell r="P1641">
            <v>163.9</v>
          </cell>
        </row>
        <row r="1642">
          <cell r="P1642">
            <v>164</v>
          </cell>
        </row>
        <row r="1643">
          <cell r="P1643">
            <v>164.1</v>
          </cell>
        </row>
        <row r="1644">
          <cell r="P1644">
            <v>164.2</v>
          </cell>
        </row>
        <row r="1645">
          <cell r="P1645">
            <v>164.3</v>
          </cell>
        </row>
        <row r="1646">
          <cell r="P1646">
            <v>164.4</v>
          </cell>
        </row>
        <row r="1647">
          <cell r="P1647">
            <v>164.5</v>
          </cell>
        </row>
        <row r="1648">
          <cell r="P1648">
            <v>164.6</v>
          </cell>
        </row>
        <row r="1649">
          <cell r="P1649">
            <v>164.7</v>
          </cell>
        </row>
        <row r="1650">
          <cell r="P1650">
            <v>164.8</v>
          </cell>
        </row>
        <row r="1651">
          <cell r="P1651">
            <v>164.9</v>
          </cell>
        </row>
        <row r="1652">
          <cell r="P1652">
            <v>165</v>
          </cell>
        </row>
        <row r="1653">
          <cell r="P1653">
            <v>165.1</v>
          </cell>
        </row>
        <row r="1654">
          <cell r="P1654">
            <v>165.2</v>
          </cell>
        </row>
        <row r="1655">
          <cell r="P1655">
            <v>165.3</v>
          </cell>
        </row>
        <row r="1656">
          <cell r="P1656">
            <v>165.4</v>
          </cell>
        </row>
        <row r="1657">
          <cell r="P1657">
            <v>165.5</v>
          </cell>
        </row>
        <row r="1658">
          <cell r="P1658">
            <v>165.6</v>
          </cell>
        </row>
        <row r="1659">
          <cell r="P1659">
            <v>165.7</v>
          </cell>
        </row>
        <row r="1660">
          <cell r="P1660">
            <v>165.8</v>
          </cell>
        </row>
        <row r="1661">
          <cell r="P1661">
            <v>165.9</v>
          </cell>
        </row>
        <row r="1662">
          <cell r="P1662">
            <v>166</v>
          </cell>
        </row>
        <row r="1663">
          <cell r="P1663">
            <v>166.1</v>
          </cell>
        </row>
        <row r="1664">
          <cell r="P1664">
            <v>166.2</v>
          </cell>
        </row>
        <row r="1665">
          <cell r="P1665">
            <v>166.3</v>
          </cell>
        </row>
        <row r="1666">
          <cell r="P1666">
            <v>166.4</v>
          </cell>
        </row>
        <row r="1667">
          <cell r="P1667">
            <v>166.5</v>
          </cell>
        </row>
        <row r="1668">
          <cell r="P1668">
            <v>166.6</v>
          </cell>
        </row>
        <row r="1669">
          <cell r="P1669">
            <v>166.7</v>
          </cell>
        </row>
        <row r="1670">
          <cell r="P1670">
            <v>166.8</v>
          </cell>
        </row>
        <row r="1671">
          <cell r="P1671">
            <v>166.9</v>
          </cell>
        </row>
        <row r="1672">
          <cell r="P1672">
            <v>167</v>
          </cell>
        </row>
        <row r="1673">
          <cell r="P1673">
            <v>167.1</v>
          </cell>
        </row>
        <row r="1674">
          <cell r="P1674">
            <v>167.2</v>
          </cell>
        </row>
        <row r="1675">
          <cell r="P1675">
            <v>167.3</v>
          </cell>
        </row>
        <row r="1676">
          <cell r="P1676">
            <v>167.4</v>
          </cell>
        </row>
        <row r="1677">
          <cell r="P1677">
            <v>167.5</v>
          </cell>
        </row>
        <row r="1678">
          <cell r="P1678">
            <v>167.6</v>
          </cell>
        </row>
        <row r="1679">
          <cell r="P1679">
            <v>167.7</v>
          </cell>
        </row>
        <row r="1680">
          <cell r="P1680">
            <v>167.8</v>
          </cell>
        </row>
        <row r="1681">
          <cell r="P1681">
            <v>167.9</v>
          </cell>
        </row>
        <row r="1682">
          <cell r="P1682">
            <v>168</v>
          </cell>
        </row>
        <row r="1683">
          <cell r="P1683">
            <v>168.1</v>
          </cell>
        </row>
        <row r="1684">
          <cell r="P1684">
            <v>168.2</v>
          </cell>
        </row>
        <row r="1685">
          <cell r="P1685">
            <v>168.3</v>
          </cell>
        </row>
        <row r="1686">
          <cell r="P1686">
            <v>168.4</v>
          </cell>
        </row>
        <row r="1687">
          <cell r="P1687">
            <v>168.5</v>
          </cell>
        </row>
        <row r="1688">
          <cell r="P1688">
            <v>168.6</v>
          </cell>
        </row>
        <row r="1689">
          <cell r="P1689">
            <v>168.7</v>
          </cell>
        </row>
        <row r="1690">
          <cell r="P1690">
            <v>168.8</v>
          </cell>
        </row>
        <row r="1691">
          <cell r="P1691">
            <v>168.9</v>
          </cell>
        </row>
        <row r="1692">
          <cell r="P1692">
            <v>169</v>
          </cell>
        </row>
        <row r="1693">
          <cell r="P1693">
            <v>169.1</v>
          </cell>
        </row>
        <row r="1694">
          <cell r="P1694">
            <v>169.2</v>
          </cell>
        </row>
        <row r="1695">
          <cell r="P1695">
            <v>169.3</v>
          </cell>
        </row>
        <row r="1696">
          <cell r="P1696">
            <v>169.4</v>
          </cell>
        </row>
        <row r="1697">
          <cell r="P1697">
            <v>169.5</v>
          </cell>
        </row>
        <row r="1698">
          <cell r="P1698">
            <v>169.6</v>
          </cell>
        </row>
        <row r="1699">
          <cell r="P1699">
            <v>169.7</v>
          </cell>
        </row>
        <row r="1700">
          <cell r="P1700">
            <v>169.8</v>
          </cell>
        </row>
        <row r="1701">
          <cell r="P1701">
            <v>169.9</v>
          </cell>
        </row>
        <row r="1702">
          <cell r="P1702">
            <v>170</v>
          </cell>
        </row>
        <row r="1703">
          <cell r="P1703">
            <v>170.1</v>
          </cell>
        </row>
        <row r="1704">
          <cell r="P1704">
            <v>170.2</v>
          </cell>
        </row>
        <row r="1705">
          <cell r="P1705">
            <v>170.3</v>
          </cell>
        </row>
        <row r="1706">
          <cell r="P1706">
            <v>170.4</v>
          </cell>
        </row>
        <row r="1707">
          <cell r="P1707">
            <v>170.5</v>
          </cell>
        </row>
        <row r="1708">
          <cell r="P1708">
            <v>170.6</v>
          </cell>
        </row>
        <row r="1709">
          <cell r="P1709">
            <v>170.7</v>
          </cell>
        </row>
        <row r="1710">
          <cell r="P1710">
            <v>170.8</v>
          </cell>
        </row>
        <row r="1711">
          <cell r="P1711">
            <v>170.9</v>
          </cell>
        </row>
        <row r="1712">
          <cell r="P1712">
            <v>171</v>
          </cell>
        </row>
        <row r="1713">
          <cell r="P1713">
            <v>171.1</v>
          </cell>
        </row>
        <row r="1714">
          <cell r="P1714">
            <v>171.2</v>
          </cell>
        </row>
        <row r="1715">
          <cell r="P1715">
            <v>171.3</v>
          </cell>
        </row>
        <row r="1716">
          <cell r="P1716">
            <v>171.4</v>
          </cell>
        </row>
        <row r="1717">
          <cell r="P1717">
            <v>171.5</v>
          </cell>
        </row>
        <row r="1718">
          <cell r="P1718">
            <v>171.6</v>
          </cell>
        </row>
        <row r="1719">
          <cell r="P1719">
            <v>171.7</v>
          </cell>
        </row>
        <row r="1720">
          <cell r="P1720">
            <v>171.8</v>
          </cell>
        </row>
        <row r="1721">
          <cell r="P1721">
            <v>171.9</v>
          </cell>
        </row>
        <row r="1722">
          <cell r="P1722">
            <v>172</v>
          </cell>
        </row>
        <row r="1723">
          <cell r="P1723">
            <v>172.1</v>
          </cell>
        </row>
        <row r="1724">
          <cell r="P1724">
            <v>172.2</v>
          </cell>
        </row>
        <row r="1725">
          <cell r="P1725">
            <v>172.3</v>
          </cell>
        </row>
        <row r="1726">
          <cell r="P1726">
            <v>172.4</v>
          </cell>
        </row>
        <row r="1727">
          <cell r="P1727">
            <v>172.5</v>
          </cell>
        </row>
        <row r="1728">
          <cell r="P1728">
            <v>172.6</v>
          </cell>
        </row>
        <row r="1729">
          <cell r="P1729">
            <v>172.7</v>
          </cell>
        </row>
        <row r="1730">
          <cell r="P1730">
            <v>172.8</v>
          </cell>
        </row>
        <row r="1731">
          <cell r="P1731">
            <v>172.9</v>
          </cell>
        </row>
        <row r="1732">
          <cell r="P1732">
            <v>173</v>
          </cell>
        </row>
        <row r="1733">
          <cell r="P1733">
            <v>173.1</v>
          </cell>
        </row>
        <row r="1734">
          <cell r="P1734">
            <v>173.2</v>
          </cell>
        </row>
        <row r="1735">
          <cell r="P1735">
            <v>173.3</v>
          </cell>
        </row>
        <row r="1736">
          <cell r="P1736">
            <v>173.4</v>
          </cell>
        </row>
        <row r="1737">
          <cell r="P1737">
            <v>173.5</v>
          </cell>
        </row>
        <row r="1738">
          <cell r="P1738">
            <v>173.6</v>
          </cell>
        </row>
        <row r="1739">
          <cell r="P1739">
            <v>173.7</v>
          </cell>
        </row>
        <row r="1740">
          <cell r="P1740">
            <v>173.8</v>
          </cell>
        </row>
        <row r="1741">
          <cell r="P1741">
            <v>173.9</v>
          </cell>
        </row>
        <row r="1742">
          <cell r="P1742">
            <v>174</v>
          </cell>
        </row>
        <row r="1743">
          <cell r="P1743">
            <v>174.1</v>
          </cell>
        </row>
        <row r="1744">
          <cell r="P1744">
            <v>174.2</v>
          </cell>
        </row>
        <row r="1745">
          <cell r="P1745">
            <v>174.3</v>
          </cell>
        </row>
        <row r="1746">
          <cell r="P1746">
            <v>174.4</v>
          </cell>
        </row>
        <row r="1747">
          <cell r="P1747">
            <v>174.5</v>
          </cell>
        </row>
        <row r="1748">
          <cell r="P1748">
            <v>174.6</v>
          </cell>
        </row>
        <row r="1749">
          <cell r="P1749">
            <v>174.7</v>
          </cell>
        </row>
        <row r="1750">
          <cell r="P1750">
            <v>174.8</v>
          </cell>
        </row>
        <row r="1751">
          <cell r="P1751">
            <v>174.9</v>
          </cell>
        </row>
        <row r="1752">
          <cell r="P1752">
            <v>175</v>
          </cell>
        </row>
        <row r="1753">
          <cell r="P1753">
            <v>175.1</v>
          </cell>
        </row>
        <row r="1754">
          <cell r="P1754">
            <v>175.2</v>
          </cell>
        </row>
        <row r="1755">
          <cell r="P1755">
            <v>175.3</v>
          </cell>
        </row>
        <row r="1756">
          <cell r="P1756">
            <v>175.4</v>
          </cell>
        </row>
        <row r="1757">
          <cell r="P1757">
            <v>175.5</v>
          </cell>
        </row>
        <row r="1758">
          <cell r="P1758">
            <v>175.6</v>
          </cell>
        </row>
        <row r="1759">
          <cell r="P1759">
            <v>175.7</v>
          </cell>
        </row>
        <row r="1760">
          <cell r="P1760">
            <v>175.8</v>
          </cell>
        </row>
        <row r="1761">
          <cell r="P1761">
            <v>175.9</v>
          </cell>
        </row>
        <row r="1762">
          <cell r="P1762">
            <v>176</v>
          </cell>
        </row>
        <row r="1763">
          <cell r="P1763">
            <v>176.1</v>
          </cell>
        </row>
        <row r="1764">
          <cell r="P1764">
            <v>176.2</v>
          </cell>
        </row>
        <row r="1765">
          <cell r="P1765">
            <v>176.3</v>
          </cell>
        </row>
        <row r="1766">
          <cell r="P1766">
            <v>176.4</v>
          </cell>
        </row>
        <row r="1767">
          <cell r="P1767">
            <v>176.5</v>
          </cell>
        </row>
        <row r="1768">
          <cell r="P1768">
            <v>176.6</v>
          </cell>
        </row>
        <row r="1769">
          <cell r="P1769">
            <v>176.7</v>
          </cell>
        </row>
        <row r="1770">
          <cell r="P1770">
            <v>176.8</v>
          </cell>
        </row>
        <row r="1771">
          <cell r="P1771">
            <v>176.9</v>
          </cell>
        </row>
        <row r="1772">
          <cell r="P1772">
            <v>177</v>
          </cell>
        </row>
        <row r="1773">
          <cell r="P1773">
            <v>177.1</v>
          </cell>
        </row>
        <row r="1774">
          <cell r="P1774">
            <v>177.2</v>
          </cell>
        </row>
        <row r="1775">
          <cell r="P1775">
            <v>177.3</v>
          </cell>
        </row>
        <row r="1776">
          <cell r="P1776">
            <v>177.4</v>
          </cell>
        </row>
        <row r="1777">
          <cell r="P1777">
            <v>177.5</v>
          </cell>
        </row>
        <row r="1778">
          <cell r="P1778">
            <v>177.6</v>
          </cell>
        </row>
        <row r="1779">
          <cell r="P1779">
            <v>177.7</v>
          </cell>
        </row>
        <row r="1780">
          <cell r="P1780">
            <v>177.8</v>
          </cell>
        </row>
        <row r="1781">
          <cell r="P1781">
            <v>177.9</v>
          </cell>
        </row>
        <row r="1782">
          <cell r="P1782">
            <v>178</v>
          </cell>
        </row>
        <row r="1783">
          <cell r="P1783">
            <v>178.1</v>
          </cell>
        </row>
        <row r="1784">
          <cell r="P1784">
            <v>178.2</v>
          </cell>
        </row>
        <row r="1785">
          <cell r="P1785">
            <v>178.3</v>
          </cell>
        </row>
        <row r="1786">
          <cell r="P1786">
            <v>178.4</v>
          </cell>
        </row>
        <row r="1787">
          <cell r="P1787">
            <v>178.5</v>
          </cell>
        </row>
        <row r="1788">
          <cell r="P1788">
            <v>178.6</v>
          </cell>
        </row>
        <row r="1789">
          <cell r="P1789">
            <v>178.7</v>
          </cell>
        </row>
        <row r="1790">
          <cell r="P1790">
            <v>178.8</v>
          </cell>
        </row>
        <row r="1791">
          <cell r="P1791">
            <v>178.9</v>
          </cell>
        </row>
        <row r="1792">
          <cell r="P1792">
            <v>179</v>
          </cell>
        </row>
        <row r="1793">
          <cell r="P1793">
            <v>179.1</v>
          </cell>
        </row>
        <row r="1794">
          <cell r="P1794">
            <v>179.2</v>
          </cell>
        </row>
        <row r="1795">
          <cell r="P1795">
            <v>179.3</v>
          </cell>
        </row>
        <row r="1796">
          <cell r="P1796">
            <v>179.4</v>
          </cell>
        </row>
        <row r="1797">
          <cell r="P1797">
            <v>179.5</v>
          </cell>
        </row>
        <row r="1798">
          <cell r="P1798">
            <v>179.6</v>
          </cell>
        </row>
        <row r="1799">
          <cell r="P1799">
            <v>179.7</v>
          </cell>
        </row>
        <row r="1800">
          <cell r="P1800">
            <v>179.8</v>
          </cell>
        </row>
        <row r="1801">
          <cell r="P1801">
            <v>179.9</v>
          </cell>
        </row>
        <row r="1802">
          <cell r="P1802">
            <v>180</v>
          </cell>
        </row>
        <row r="1803">
          <cell r="P1803">
            <v>180.1</v>
          </cell>
        </row>
        <row r="1804">
          <cell r="P1804">
            <v>180.2</v>
          </cell>
        </row>
        <row r="1805">
          <cell r="P1805">
            <v>180.3</v>
          </cell>
        </row>
        <row r="1806">
          <cell r="P1806">
            <v>180.4</v>
          </cell>
        </row>
        <row r="1807">
          <cell r="P1807">
            <v>180.5</v>
          </cell>
        </row>
        <row r="1808">
          <cell r="P1808">
            <v>180.6</v>
          </cell>
        </row>
        <row r="1809">
          <cell r="P1809">
            <v>180.7</v>
          </cell>
        </row>
        <row r="1810">
          <cell r="P1810">
            <v>180.8</v>
          </cell>
        </row>
        <row r="1811">
          <cell r="P1811">
            <v>180.9</v>
          </cell>
        </row>
        <row r="1812">
          <cell r="P1812">
            <v>181</v>
          </cell>
        </row>
        <row r="1813">
          <cell r="P1813">
            <v>181.1</v>
          </cell>
        </row>
        <row r="1814">
          <cell r="P1814">
            <v>181.2</v>
          </cell>
        </row>
        <row r="1815">
          <cell r="P1815">
            <v>181.3</v>
          </cell>
        </row>
        <row r="1816">
          <cell r="P1816">
            <v>181.4</v>
          </cell>
        </row>
        <row r="1817">
          <cell r="P1817">
            <v>181.5</v>
          </cell>
        </row>
        <row r="1818">
          <cell r="P1818">
            <v>181.6</v>
          </cell>
        </row>
        <row r="1819">
          <cell r="P1819">
            <v>181.7</v>
          </cell>
        </row>
        <row r="1820">
          <cell r="P1820">
            <v>181.8</v>
          </cell>
        </row>
        <row r="1821">
          <cell r="P1821">
            <v>181.9</v>
          </cell>
        </row>
        <row r="1822">
          <cell r="P1822">
            <v>182</v>
          </cell>
        </row>
        <row r="1823">
          <cell r="P1823">
            <v>182.1</v>
          </cell>
        </row>
        <row r="1824">
          <cell r="P1824">
            <v>182.2</v>
          </cell>
        </row>
        <row r="1825">
          <cell r="P1825">
            <v>182.3</v>
          </cell>
        </row>
        <row r="1826">
          <cell r="P1826">
            <v>182.4</v>
          </cell>
        </row>
        <row r="1827">
          <cell r="P1827">
            <v>182.5</v>
          </cell>
        </row>
        <row r="1828">
          <cell r="P1828">
            <v>182.6</v>
          </cell>
        </row>
        <row r="1829">
          <cell r="P1829">
            <v>182.7</v>
          </cell>
        </row>
        <row r="1830">
          <cell r="P1830">
            <v>182.8</v>
          </cell>
        </row>
        <row r="1831">
          <cell r="P1831">
            <v>182.9</v>
          </cell>
        </row>
        <row r="1832">
          <cell r="P1832">
            <v>183</v>
          </cell>
        </row>
        <row r="1833">
          <cell r="P1833">
            <v>183.1</v>
          </cell>
        </row>
        <row r="1834">
          <cell r="P1834">
            <v>183.2</v>
          </cell>
        </row>
        <row r="1835">
          <cell r="P1835">
            <v>183.3</v>
          </cell>
        </row>
        <row r="1836">
          <cell r="P1836">
            <v>183.4</v>
          </cell>
        </row>
        <row r="1837">
          <cell r="P1837">
            <v>183.5</v>
          </cell>
        </row>
        <row r="1838">
          <cell r="P1838">
            <v>183.6</v>
          </cell>
        </row>
        <row r="1839">
          <cell r="P1839">
            <v>183.7</v>
          </cell>
        </row>
        <row r="1840">
          <cell r="P1840">
            <v>183.8</v>
          </cell>
        </row>
        <row r="1841">
          <cell r="P1841">
            <v>183.9</v>
          </cell>
        </row>
        <row r="1842">
          <cell r="P1842">
            <v>184</v>
          </cell>
        </row>
        <row r="1843">
          <cell r="P1843">
            <v>184.1</v>
          </cell>
        </row>
        <row r="1844">
          <cell r="P1844">
            <v>184.2</v>
          </cell>
        </row>
        <row r="1845">
          <cell r="P1845">
            <v>184.3</v>
          </cell>
        </row>
        <row r="1846">
          <cell r="P1846">
            <v>184.4</v>
          </cell>
        </row>
        <row r="1847">
          <cell r="P1847">
            <v>184.5</v>
          </cell>
        </row>
        <row r="1848">
          <cell r="P1848">
            <v>184.6</v>
          </cell>
        </row>
        <row r="1849">
          <cell r="P1849">
            <v>184.7</v>
          </cell>
        </row>
        <row r="1850">
          <cell r="P1850">
            <v>184.8</v>
          </cell>
        </row>
        <row r="1851">
          <cell r="P1851">
            <v>184.9</v>
          </cell>
        </row>
        <row r="1852">
          <cell r="P1852">
            <v>185</v>
          </cell>
        </row>
        <row r="1853">
          <cell r="P1853">
            <v>185.1</v>
          </cell>
        </row>
        <row r="1854">
          <cell r="P1854">
            <v>185.2</v>
          </cell>
        </row>
        <row r="1855">
          <cell r="P1855">
            <v>185.3</v>
          </cell>
        </row>
        <row r="1856">
          <cell r="P1856">
            <v>185.4</v>
          </cell>
        </row>
        <row r="1857">
          <cell r="P1857">
            <v>185.5</v>
          </cell>
        </row>
        <row r="1858">
          <cell r="P1858">
            <v>185.6</v>
          </cell>
        </row>
        <row r="1859">
          <cell r="P1859">
            <v>185.7</v>
          </cell>
        </row>
        <row r="1860">
          <cell r="P1860">
            <v>185.8</v>
          </cell>
        </row>
        <row r="1861">
          <cell r="P1861">
            <v>185.9</v>
          </cell>
        </row>
        <row r="1862">
          <cell r="P1862">
            <v>186</v>
          </cell>
        </row>
        <row r="1863">
          <cell r="P1863">
            <v>186.1</v>
          </cell>
        </row>
        <row r="1864">
          <cell r="P1864">
            <v>186.2</v>
          </cell>
        </row>
        <row r="1865">
          <cell r="P1865">
            <v>186.3</v>
          </cell>
        </row>
        <row r="1866">
          <cell r="P1866">
            <v>186.4</v>
          </cell>
        </row>
        <row r="1867">
          <cell r="P1867">
            <v>186.5</v>
          </cell>
        </row>
        <row r="1868">
          <cell r="P1868">
            <v>186.6</v>
          </cell>
        </row>
        <row r="1869">
          <cell r="P1869">
            <v>186.7</v>
          </cell>
        </row>
        <row r="1870">
          <cell r="P1870">
            <v>186.8</v>
          </cell>
        </row>
        <row r="1871">
          <cell r="P1871">
            <v>186.9</v>
          </cell>
        </row>
        <row r="1872">
          <cell r="P1872">
            <v>187</v>
          </cell>
        </row>
        <row r="1873">
          <cell r="P1873">
            <v>187.1</v>
          </cell>
        </row>
        <row r="1874">
          <cell r="P1874">
            <v>187.2</v>
          </cell>
        </row>
        <row r="1875">
          <cell r="P1875">
            <v>187.3</v>
          </cell>
        </row>
        <row r="1876">
          <cell r="P1876">
            <v>187.4</v>
          </cell>
        </row>
        <row r="1877">
          <cell r="P1877">
            <v>187.5</v>
          </cell>
        </row>
        <row r="1878">
          <cell r="P1878">
            <v>187.6</v>
          </cell>
        </row>
        <row r="1879">
          <cell r="P1879">
            <v>187.7</v>
          </cell>
        </row>
        <row r="1880">
          <cell r="P1880">
            <v>187.8</v>
          </cell>
        </row>
        <row r="1881">
          <cell r="P1881">
            <v>187.9</v>
          </cell>
        </row>
        <row r="1882">
          <cell r="P1882">
            <v>188</v>
          </cell>
        </row>
        <row r="1883">
          <cell r="P1883">
            <v>188.1</v>
          </cell>
        </row>
        <row r="1884">
          <cell r="P1884">
            <v>188.2</v>
          </cell>
        </row>
        <row r="1885">
          <cell r="P1885">
            <v>188.3</v>
          </cell>
        </row>
        <row r="1886">
          <cell r="P1886">
            <v>188.4</v>
          </cell>
        </row>
        <row r="1887">
          <cell r="P1887">
            <v>188.5</v>
          </cell>
        </row>
        <row r="1888">
          <cell r="P1888">
            <v>188.6</v>
          </cell>
        </row>
        <row r="1889">
          <cell r="P1889">
            <v>188.7</v>
          </cell>
        </row>
        <row r="1890">
          <cell r="P1890">
            <v>188.8</v>
          </cell>
        </row>
        <row r="1891">
          <cell r="P1891">
            <v>188.9</v>
          </cell>
        </row>
        <row r="1892">
          <cell r="P1892">
            <v>189</v>
          </cell>
        </row>
        <row r="1893">
          <cell r="P1893">
            <v>189.1</v>
          </cell>
        </row>
        <row r="1894">
          <cell r="P1894">
            <v>189.2</v>
          </cell>
        </row>
        <row r="1895">
          <cell r="P1895">
            <v>189.3</v>
          </cell>
        </row>
        <row r="1896">
          <cell r="P1896">
            <v>189.4</v>
          </cell>
        </row>
        <row r="1897">
          <cell r="P1897">
            <v>189.5</v>
          </cell>
        </row>
        <row r="1898">
          <cell r="P1898">
            <v>189.6</v>
          </cell>
        </row>
        <row r="1899">
          <cell r="P1899">
            <v>189.7</v>
          </cell>
        </row>
        <row r="1900">
          <cell r="P1900">
            <v>189.8</v>
          </cell>
        </row>
        <row r="1901">
          <cell r="P1901">
            <v>189.9</v>
          </cell>
        </row>
        <row r="1902">
          <cell r="P1902">
            <v>190</v>
          </cell>
        </row>
        <row r="1903">
          <cell r="P1903">
            <v>190.1</v>
          </cell>
        </row>
        <row r="1904">
          <cell r="P1904">
            <v>190.2</v>
          </cell>
        </row>
        <row r="1905">
          <cell r="P1905">
            <v>190.3</v>
          </cell>
        </row>
        <row r="1906">
          <cell r="P1906">
            <v>190.4</v>
          </cell>
        </row>
        <row r="1907">
          <cell r="P1907">
            <v>190.5</v>
          </cell>
        </row>
        <row r="1908">
          <cell r="P1908">
            <v>190.6</v>
          </cell>
        </row>
        <row r="1909">
          <cell r="P1909">
            <v>190.7</v>
          </cell>
        </row>
        <row r="1910">
          <cell r="P1910">
            <v>190.8</v>
          </cell>
        </row>
        <row r="1911">
          <cell r="P1911">
            <v>190.9</v>
          </cell>
        </row>
        <row r="1912">
          <cell r="P1912">
            <v>191</v>
          </cell>
        </row>
        <row r="1913">
          <cell r="P1913">
            <v>191.1</v>
          </cell>
        </row>
        <row r="1914">
          <cell r="P1914">
            <v>191.2</v>
          </cell>
        </row>
        <row r="1915">
          <cell r="P1915">
            <v>191.3</v>
          </cell>
        </row>
        <row r="1916">
          <cell r="P1916">
            <v>191.4</v>
          </cell>
        </row>
        <row r="1917">
          <cell r="P1917">
            <v>191.5</v>
          </cell>
        </row>
        <row r="1918">
          <cell r="P1918">
            <v>191.6</v>
          </cell>
        </row>
        <row r="1919">
          <cell r="P1919">
            <v>191.7</v>
          </cell>
        </row>
        <row r="1920">
          <cell r="P1920">
            <v>191.8</v>
          </cell>
        </row>
        <row r="1921">
          <cell r="P1921">
            <v>191.9</v>
          </cell>
        </row>
        <row r="1922">
          <cell r="P1922">
            <v>192</v>
          </cell>
        </row>
        <row r="1923">
          <cell r="P1923">
            <v>192.1</v>
          </cell>
        </row>
        <row r="1924">
          <cell r="P1924">
            <v>192.2</v>
          </cell>
        </row>
        <row r="1925">
          <cell r="P1925">
            <v>192.3</v>
          </cell>
        </row>
        <row r="1926">
          <cell r="P1926">
            <v>192.4</v>
          </cell>
        </row>
        <row r="1927">
          <cell r="P1927">
            <v>192.5</v>
          </cell>
        </row>
        <row r="1928">
          <cell r="P1928">
            <v>192.6</v>
          </cell>
        </row>
        <row r="1929">
          <cell r="P1929">
            <v>192.7</v>
          </cell>
        </row>
        <row r="1930">
          <cell r="P1930">
            <v>192.8</v>
          </cell>
        </row>
        <row r="1931">
          <cell r="P1931">
            <v>192.9</v>
          </cell>
        </row>
        <row r="1932">
          <cell r="P1932">
            <v>193</v>
          </cell>
        </row>
        <row r="1933">
          <cell r="P1933">
            <v>193.1</v>
          </cell>
        </row>
        <row r="1934">
          <cell r="P1934">
            <v>193.2</v>
          </cell>
        </row>
        <row r="1935">
          <cell r="P1935">
            <v>193.3</v>
          </cell>
        </row>
        <row r="1936">
          <cell r="P1936">
            <v>193.4</v>
          </cell>
        </row>
        <row r="1937">
          <cell r="P1937">
            <v>193.5</v>
          </cell>
        </row>
        <row r="1938">
          <cell r="P1938">
            <v>193.6</v>
          </cell>
        </row>
        <row r="1939">
          <cell r="P1939">
            <v>193.7</v>
          </cell>
        </row>
        <row r="1940">
          <cell r="P1940">
            <v>193.8</v>
          </cell>
        </row>
        <row r="1941">
          <cell r="P1941">
            <v>193.9</v>
          </cell>
        </row>
        <row r="1942">
          <cell r="P1942">
            <v>194</v>
          </cell>
        </row>
        <row r="1943">
          <cell r="P1943">
            <v>194.1</v>
          </cell>
        </row>
        <row r="1944">
          <cell r="P1944">
            <v>194.2</v>
          </cell>
        </row>
        <row r="1945">
          <cell r="P1945">
            <v>194.3</v>
          </cell>
        </row>
        <row r="1946">
          <cell r="P1946">
            <v>194.4</v>
          </cell>
        </row>
        <row r="1947">
          <cell r="P1947">
            <v>194.5</v>
          </cell>
        </row>
        <row r="1948">
          <cell r="P1948">
            <v>194.6</v>
          </cell>
        </row>
        <row r="1949">
          <cell r="P1949">
            <v>194.7</v>
          </cell>
        </row>
        <row r="1950">
          <cell r="P1950">
            <v>194.8</v>
          </cell>
        </row>
        <row r="1951">
          <cell r="P1951">
            <v>194.9</v>
          </cell>
        </row>
        <row r="1952">
          <cell r="P1952">
            <v>195</v>
          </cell>
        </row>
        <row r="1953">
          <cell r="P1953">
            <v>195.1</v>
          </cell>
        </row>
        <row r="1954">
          <cell r="P1954">
            <v>195.2</v>
          </cell>
        </row>
        <row r="1955">
          <cell r="P1955">
            <v>195.3</v>
          </cell>
        </row>
        <row r="1956">
          <cell r="P1956">
            <v>195.4</v>
          </cell>
        </row>
        <row r="1957">
          <cell r="P1957">
            <v>195.5</v>
          </cell>
        </row>
        <row r="1958">
          <cell r="P1958">
            <v>195.6</v>
          </cell>
        </row>
        <row r="1959">
          <cell r="P1959">
            <v>195.7</v>
          </cell>
        </row>
        <row r="1960">
          <cell r="P1960">
            <v>195.8</v>
          </cell>
        </row>
        <row r="1961">
          <cell r="P1961">
            <v>195.9</v>
          </cell>
        </row>
        <row r="1962">
          <cell r="P1962">
            <v>196</v>
          </cell>
        </row>
        <row r="1963">
          <cell r="P1963">
            <v>196.1</v>
          </cell>
        </row>
        <row r="1964">
          <cell r="P1964">
            <v>196.2</v>
          </cell>
        </row>
        <row r="1965">
          <cell r="P1965">
            <v>196.3</v>
          </cell>
        </row>
        <row r="1966">
          <cell r="P1966">
            <v>196.4</v>
          </cell>
        </row>
        <row r="1967">
          <cell r="P1967">
            <v>196.5</v>
          </cell>
        </row>
        <row r="1968">
          <cell r="P1968">
            <v>196.6</v>
          </cell>
        </row>
        <row r="1969">
          <cell r="P1969">
            <v>196.7</v>
          </cell>
        </row>
        <row r="1970">
          <cell r="P1970">
            <v>196.8</v>
          </cell>
        </row>
        <row r="1971">
          <cell r="P1971">
            <v>196.9</v>
          </cell>
        </row>
        <row r="1972">
          <cell r="P1972">
            <v>197</v>
          </cell>
        </row>
        <row r="1973">
          <cell r="P1973">
            <v>197.1</v>
          </cell>
        </row>
        <row r="1974">
          <cell r="P1974">
            <v>197.2</v>
          </cell>
        </row>
        <row r="1975">
          <cell r="P1975">
            <v>197.3</v>
          </cell>
        </row>
        <row r="1976">
          <cell r="P1976">
            <v>197.4</v>
          </cell>
        </row>
        <row r="1977">
          <cell r="P1977">
            <v>197.5</v>
          </cell>
        </row>
        <row r="1978">
          <cell r="P1978">
            <v>197.6</v>
          </cell>
        </row>
        <row r="1979">
          <cell r="P1979">
            <v>197.7</v>
          </cell>
        </row>
        <row r="1980">
          <cell r="P1980">
            <v>197.8</v>
          </cell>
        </row>
        <row r="1981">
          <cell r="P1981">
            <v>197.9</v>
          </cell>
        </row>
        <row r="1982">
          <cell r="P1982">
            <v>198</v>
          </cell>
        </row>
        <row r="1983">
          <cell r="P1983">
            <v>198.1</v>
          </cell>
        </row>
        <row r="1984">
          <cell r="P1984">
            <v>198.2</v>
          </cell>
        </row>
        <row r="1985">
          <cell r="P1985">
            <v>198.3</v>
          </cell>
        </row>
        <row r="1986">
          <cell r="P1986">
            <v>198.4</v>
          </cell>
        </row>
        <row r="1987">
          <cell r="P1987">
            <v>198.5</v>
          </cell>
        </row>
        <row r="1988">
          <cell r="P1988">
            <v>198.6</v>
          </cell>
        </row>
        <row r="1989">
          <cell r="P1989">
            <v>198.7</v>
          </cell>
        </row>
        <row r="1990">
          <cell r="P1990">
            <v>198.8</v>
          </cell>
        </row>
        <row r="1991">
          <cell r="P1991">
            <v>198.9</v>
          </cell>
        </row>
        <row r="1992">
          <cell r="P1992">
            <v>199</v>
          </cell>
        </row>
        <row r="1993">
          <cell r="P1993">
            <v>199.1</v>
          </cell>
        </row>
        <row r="1994">
          <cell r="P1994">
            <v>199.2</v>
          </cell>
        </row>
        <row r="1995">
          <cell r="P1995">
            <v>199.3</v>
          </cell>
        </row>
        <row r="1996">
          <cell r="P1996">
            <v>199.4</v>
          </cell>
        </row>
        <row r="1997">
          <cell r="P1997">
            <v>199.5</v>
          </cell>
        </row>
        <row r="1998">
          <cell r="P1998">
            <v>199.6</v>
          </cell>
        </row>
        <row r="1999">
          <cell r="P1999">
            <v>199.7</v>
          </cell>
        </row>
        <row r="2000">
          <cell r="P2000">
            <v>199.8</v>
          </cell>
        </row>
        <row r="2001">
          <cell r="P2001">
            <v>199.9</v>
          </cell>
        </row>
        <row r="2002">
          <cell r="P2002">
            <v>200</v>
          </cell>
        </row>
        <row r="2003">
          <cell r="P2003">
            <v>200.1</v>
          </cell>
        </row>
        <row r="2004">
          <cell r="P2004">
            <v>200.2</v>
          </cell>
        </row>
        <row r="2005">
          <cell r="P2005">
            <v>200.3</v>
          </cell>
        </row>
        <row r="2006">
          <cell r="P2006">
            <v>200.4</v>
          </cell>
        </row>
        <row r="2007">
          <cell r="P2007">
            <v>200.5</v>
          </cell>
        </row>
        <row r="2008">
          <cell r="P2008">
            <v>200.6</v>
          </cell>
        </row>
        <row r="2009">
          <cell r="P2009">
            <v>200.7</v>
          </cell>
        </row>
        <row r="2010">
          <cell r="P2010">
            <v>200.8</v>
          </cell>
        </row>
        <row r="2011">
          <cell r="P2011">
            <v>200.9</v>
          </cell>
        </row>
        <row r="2012">
          <cell r="P2012">
            <v>201</v>
          </cell>
        </row>
        <row r="2013">
          <cell r="P2013">
            <v>201.1</v>
          </cell>
        </row>
        <row r="2014">
          <cell r="P2014">
            <v>201.2</v>
          </cell>
        </row>
        <row r="2015">
          <cell r="P2015">
            <v>201.3</v>
          </cell>
        </row>
        <row r="2016">
          <cell r="P2016">
            <v>201.4</v>
          </cell>
        </row>
        <row r="2017">
          <cell r="P2017">
            <v>201.5</v>
          </cell>
        </row>
        <row r="2018">
          <cell r="P2018">
            <v>201.6</v>
          </cell>
        </row>
        <row r="2019">
          <cell r="P2019">
            <v>201.7</v>
          </cell>
        </row>
        <row r="2020">
          <cell r="P2020">
            <v>201.8</v>
          </cell>
        </row>
        <row r="2021">
          <cell r="P2021">
            <v>201.9</v>
          </cell>
        </row>
        <row r="2022">
          <cell r="P2022">
            <v>202</v>
          </cell>
        </row>
        <row r="2023">
          <cell r="P2023">
            <v>202.1</v>
          </cell>
        </row>
        <row r="2024">
          <cell r="P2024">
            <v>202.2</v>
          </cell>
        </row>
        <row r="2025">
          <cell r="P2025">
            <v>202.3</v>
          </cell>
        </row>
        <row r="2026">
          <cell r="P2026">
            <v>202.4</v>
          </cell>
        </row>
        <row r="2027">
          <cell r="P2027">
            <v>202.5</v>
          </cell>
        </row>
        <row r="2028">
          <cell r="P2028">
            <v>202.6</v>
          </cell>
        </row>
        <row r="2029">
          <cell r="P2029">
            <v>202.7</v>
          </cell>
        </row>
        <row r="2030">
          <cell r="P2030">
            <v>202.8</v>
          </cell>
        </row>
        <row r="2031">
          <cell r="P2031">
            <v>202.9</v>
          </cell>
        </row>
        <row r="2032">
          <cell r="P2032">
            <v>203</v>
          </cell>
        </row>
        <row r="2033">
          <cell r="P2033">
            <v>203.1</v>
          </cell>
        </row>
        <row r="2034">
          <cell r="P2034">
            <v>203.2</v>
          </cell>
        </row>
        <row r="2035">
          <cell r="P2035">
            <v>203.3</v>
          </cell>
        </row>
        <row r="2036">
          <cell r="P2036">
            <v>203.4</v>
          </cell>
        </row>
        <row r="2037">
          <cell r="P2037">
            <v>203.5</v>
          </cell>
        </row>
        <row r="2038">
          <cell r="P2038">
            <v>203.6</v>
          </cell>
        </row>
        <row r="2039">
          <cell r="P2039">
            <v>203.7</v>
          </cell>
        </row>
        <row r="2040">
          <cell r="P2040">
            <v>203.8</v>
          </cell>
        </row>
        <row r="2041">
          <cell r="P2041">
            <v>203.9</v>
          </cell>
        </row>
        <row r="2042">
          <cell r="P2042">
            <v>204</v>
          </cell>
        </row>
        <row r="2043">
          <cell r="P2043">
            <v>204.1</v>
          </cell>
        </row>
        <row r="2044">
          <cell r="P2044">
            <v>204.2</v>
          </cell>
        </row>
        <row r="2045">
          <cell r="P2045">
            <v>204.3</v>
          </cell>
        </row>
        <row r="2046">
          <cell r="P2046">
            <v>204.4</v>
          </cell>
        </row>
        <row r="2047">
          <cell r="P2047">
            <v>204.5</v>
          </cell>
        </row>
        <row r="2048">
          <cell r="P2048">
            <v>204.6</v>
          </cell>
        </row>
        <row r="2049">
          <cell r="P2049">
            <v>204.7</v>
          </cell>
        </row>
        <row r="2050">
          <cell r="P2050">
            <v>204.8</v>
          </cell>
        </row>
        <row r="2051">
          <cell r="P2051">
            <v>204.9</v>
          </cell>
        </row>
        <row r="2052">
          <cell r="P2052">
            <v>205</v>
          </cell>
        </row>
        <row r="2053">
          <cell r="P2053">
            <v>205.1</v>
          </cell>
        </row>
        <row r="2054">
          <cell r="P2054">
            <v>205.2</v>
          </cell>
        </row>
        <row r="2055">
          <cell r="P2055">
            <v>205.3</v>
          </cell>
        </row>
        <row r="2056">
          <cell r="P2056">
            <v>205.4</v>
          </cell>
        </row>
        <row r="2057">
          <cell r="P2057">
            <v>205.5</v>
          </cell>
        </row>
        <row r="2058">
          <cell r="P2058">
            <v>205.6</v>
          </cell>
        </row>
        <row r="2059">
          <cell r="P2059">
            <v>205.7</v>
          </cell>
        </row>
        <row r="2060">
          <cell r="P2060">
            <v>205.8</v>
          </cell>
        </row>
        <row r="2061">
          <cell r="P2061">
            <v>205.9</v>
          </cell>
        </row>
        <row r="2062">
          <cell r="P2062">
            <v>206</v>
          </cell>
        </row>
        <row r="2063">
          <cell r="P2063">
            <v>206.1</v>
          </cell>
        </row>
        <row r="2064">
          <cell r="P2064">
            <v>206.2</v>
          </cell>
        </row>
        <row r="2065">
          <cell r="P2065">
            <v>206.3</v>
          </cell>
        </row>
        <row r="2066">
          <cell r="P2066">
            <v>206.4</v>
          </cell>
        </row>
        <row r="2067">
          <cell r="P2067">
            <v>206.5</v>
          </cell>
        </row>
        <row r="2068">
          <cell r="P2068">
            <v>206.6</v>
          </cell>
        </row>
        <row r="2069">
          <cell r="P2069">
            <v>206.7</v>
          </cell>
        </row>
        <row r="2070">
          <cell r="P2070">
            <v>206.8</v>
          </cell>
        </row>
        <row r="2071">
          <cell r="P2071">
            <v>206.9</v>
          </cell>
        </row>
        <row r="2072">
          <cell r="P2072">
            <v>207</v>
          </cell>
        </row>
        <row r="2073">
          <cell r="P2073">
            <v>207.1</v>
          </cell>
        </row>
        <row r="2074">
          <cell r="P2074">
            <v>207.2</v>
          </cell>
        </row>
        <row r="2075">
          <cell r="P2075">
            <v>207.3</v>
          </cell>
        </row>
        <row r="2076">
          <cell r="P2076">
            <v>207.4</v>
          </cell>
        </row>
        <row r="2077">
          <cell r="P2077">
            <v>207.5</v>
          </cell>
        </row>
        <row r="2078">
          <cell r="P2078">
            <v>207.6</v>
          </cell>
        </row>
        <row r="2079">
          <cell r="P2079">
            <v>207.7</v>
          </cell>
        </row>
        <row r="2080">
          <cell r="P2080">
            <v>207.8</v>
          </cell>
        </row>
        <row r="2081">
          <cell r="P2081">
            <v>207.9</v>
          </cell>
        </row>
        <row r="2082">
          <cell r="P2082">
            <v>208</v>
          </cell>
        </row>
        <row r="2083">
          <cell r="P2083">
            <v>208.1</v>
          </cell>
        </row>
        <row r="2084">
          <cell r="P2084">
            <v>208.2</v>
          </cell>
        </row>
        <row r="2085">
          <cell r="P2085">
            <v>208.3</v>
          </cell>
        </row>
        <row r="2086">
          <cell r="P2086">
            <v>208.4</v>
          </cell>
        </row>
        <row r="2087">
          <cell r="P2087">
            <v>208.5</v>
          </cell>
        </row>
        <row r="2088">
          <cell r="P2088">
            <v>208.6</v>
          </cell>
        </row>
        <row r="2089">
          <cell r="P2089">
            <v>208.7</v>
          </cell>
        </row>
        <row r="2090">
          <cell r="P2090">
            <v>208.8</v>
          </cell>
        </row>
        <row r="2091">
          <cell r="P2091">
            <v>208.9</v>
          </cell>
        </row>
        <row r="2092">
          <cell r="P2092">
            <v>209</v>
          </cell>
        </row>
        <row r="2093">
          <cell r="P2093">
            <v>209.1</v>
          </cell>
        </row>
        <row r="2094">
          <cell r="P2094">
            <v>209.2</v>
          </cell>
        </row>
        <row r="2095">
          <cell r="P2095">
            <v>209.3</v>
          </cell>
        </row>
        <row r="2096">
          <cell r="P2096">
            <v>209.4</v>
          </cell>
        </row>
        <row r="2097">
          <cell r="P2097">
            <v>209.5</v>
          </cell>
        </row>
        <row r="2098">
          <cell r="P2098">
            <v>209.6</v>
          </cell>
        </row>
        <row r="2099">
          <cell r="P2099">
            <v>209.7</v>
          </cell>
        </row>
        <row r="2100">
          <cell r="P2100">
            <v>209.8</v>
          </cell>
        </row>
        <row r="2101">
          <cell r="P2101">
            <v>209.9</v>
          </cell>
        </row>
        <row r="2102">
          <cell r="P2102">
            <v>210</v>
          </cell>
        </row>
        <row r="2103">
          <cell r="P2103">
            <v>210.1</v>
          </cell>
        </row>
        <row r="2104">
          <cell r="P2104">
            <v>210.2</v>
          </cell>
        </row>
        <row r="2105">
          <cell r="P2105">
            <v>210.3</v>
          </cell>
        </row>
        <row r="2106">
          <cell r="P2106">
            <v>210.4</v>
          </cell>
        </row>
        <row r="2107">
          <cell r="P2107">
            <v>210.5</v>
          </cell>
        </row>
        <row r="2108">
          <cell r="P2108">
            <v>210.6</v>
          </cell>
        </row>
        <row r="2109">
          <cell r="P2109">
            <v>210.7</v>
          </cell>
        </row>
        <row r="2110">
          <cell r="P2110">
            <v>210.8</v>
          </cell>
        </row>
        <row r="2111">
          <cell r="P2111">
            <v>210.9</v>
          </cell>
        </row>
        <row r="2112">
          <cell r="P2112">
            <v>211</v>
          </cell>
        </row>
        <row r="2113">
          <cell r="P2113">
            <v>211.1</v>
          </cell>
        </row>
        <row r="2114">
          <cell r="P2114">
            <v>211.2</v>
          </cell>
        </row>
        <row r="2115">
          <cell r="P2115">
            <v>211.3</v>
          </cell>
        </row>
        <row r="2116">
          <cell r="P2116">
            <v>211.4</v>
          </cell>
        </row>
        <row r="2117">
          <cell r="P2117">
            <v>211.5</v>
          </cell>
        </row>
        <row r="2118">
          <cell r="P2118">
            <v>211.6</v>
          </cell>
        </row>
        <row r="2119">
          <cell r="P2119">
            <v>211.7</v>
          </cell>
        </row>
        <row r="2120">
          <cell r="P2120">
            <v>211.8</v>
          </cell>
        </row>
        <row r="2121">
          <cell r="P2121">
            <v>211.9</v>
          </cell>
        </row>
        <row r="2122">
          <cell r="P2122">
            <v>212</v>
          </cell>
        </row>
        <row r="2123">
          <cell r="P2123">
            <v>212.1</v>
          </cell>
        </row>
        <row r="2124">
          <cell r="P2124">
            <v>212.2</v>
          </cell>
        </row>
        <row r="2125">
          <cell r="P2125">
            <v>212.3</v>
          </cell>
        </row>
        <row r="2126">
          <cell r="P2126">
            <v>212.4</v>
          </cell>
        </row>
        <row r="2127">
          <cell r="P2127">
            <v>212.5</v>
          </cell>
        </row>
        <row r="2128">
          <cell r="P2128">
            <v>212.6</v>
          </cell>
        </row>
        <row r="2129">
          <cell r="P2129">
            <v>212.7</v>
          </cell>
        </row>
        <row r="2130">
          <cell r="P2130">
            <v>212.8</v>
          </cell>
        </row>
        <row r="2131">
          <cell r="P2131">
            <v>212.9</v>
          </cell>
        </row>
        <row r="2132">
          <cell r="P2132">
            <v>213</v>
          </cell>
        </row>
        <row r="2133">
          <cell r="P2133">
            <v>213.1</v>
          </cell>
        </row>
        <row r="2134">
          <cell r="P2134">
            <v>213.2</v>
          </cell>
        </row>
        <row r="2135">
          <cell r="P2135">
            <v>213.3</v>
          </cell>
        </row>
        <row r="2136">
          <cell r="P2136">
            <v>213.4</v>
          </cell>
        </row>
        <row r="2137">
          <cell r="P2137">
            <v>213.5</v>
          </cell>
        </row>
        <row r="2138">
          <cell r="P2138">
            <v>213.6</v>
          </cell>
        </row>
        <row r="2139">
          <cell r="P2139">
            <v>213.7</v>
          </cell>
        </row>
        <row r="2140">
          <cell r="P2140">
            <v>213.8</v>
          </cell>
        </row>
        <row r="2141">
          <cell r="P2141">
            <v>213.9</v>
          </cell>
        </row>
        <row r="2142">
          <cell r="P2142">
            <v>214</v>
          </cell>
        </row>
        <row r="2143">
          <cell r="P2143">
            <v>214.1</v>
          </cell>
        </row>
        <row r="2144">
          <cell r="P2144">
            <v>214.2</v>
          </cell>
        </row>
        <row r="2145">
          <cell r="P2145">
            <v>214.3</v>
          </cell>
        </row>
        <row r="2146">
          <cell r="P2146">
            <v>214.4</v>
          </cell>
        </row>
        <row r="2147">
          <cell r="P2147">
            <v>214.5</v>
          </cell>
        </row>
        <row r="2148">
          <cell r="P2148">
            <v>214.6</v>
          </cell>
        </row>
        <row r="2149">
          <cell r="P2149">
            <v>214.7</v>
          </cell>
        </row>
        <row r="2150">
          <cell r="P2150">
            <v>214.8</v>
          </cell>
        </row>
        <row r="2151">
          <cell r="P2151">
            <v>214.9</v>
          </cell>
        </row>
        <row r="2152">
          <cell r="P2152">
            <v>215</v>
          </cell>
        </row>
        <row r="2153">
          <cell r="P2153">
            <v>215.1</v>
          </cell>
        </row>
        <row r="2154">
          <cell r="P2154">
            <v>215.2</v>
          </cell>
        </row>
        <row r="2155">
          <cell r="P2155">
            <v>215.3</v>
          </cell>
        </row>
        <row r="2156">
          <cell r="P2156">
            <v>215.4</v>
          </cell>
        </row>
        <row r="2157">
          <cell r="P2157">
            <v>215.5</v>
          </cell>
        </row>
        <row r="2158">
          <cell r="P2158">
            <v>215.6</v>
          </cell>
        </row>
        <row r="2159">
          <cell r="P2159">
            <v>215.7</v>
          </cell>
        </row>
        <row r="2160">
          <cell r="P2160">
            <v>215.8</v>
          </cell>
        </row>
        <row r="2161">
          <cell r="P2161">
            <v>215.9</v>
          </cell>
        </row>
        <row r="2162">
          <cell r="P2162">
            <v>216</v>
          </cell>
        </row>
        <row r="2163">
          <cell r="P2163">
            <v>216.1</v>
          </cell>
        </row>
        <row r="2164">
          <cell r="P2164">
            <v>216.2</v>
          </cell>
        </row>
        <row r="2165">
          <cell r="P2165">
            <v>216.3</v>
          </cell>
        </row>
        <row r="2166">
          <cell r="P2166">
            <v>216.4</v>
          </cell>
        </row>
        <row r="2167">
          <cell r="P2167">
            <v>216.5</v>
          </cell>
        </row>
        <row r="2168">
          <cell r="P2168">
            <v>216.6</v>
          </cell>
        </row>
        <row r="2169">
          <cell r="P2169">
            <v>216.7</v>
          </cell>
        </row>
        <row r="2170">
          <cell r="P2170">
            <v>216.8</v>
          </cell>
        </row>
        <row r="2171">
          <cell r="P2171">
            <v>216.9</v>
          </cell>
        </row>
        <row r="2172">
          <cell r="P2172">
            <v>217</v>
          </cell>
        </row>
        <row r="2173">
          <cell r="P2173">
            <v>217.1</v>
          </cell>
        </row>
        <row r="2174">
          <cell r="P2174">
            <v>217.2</v>
          </cell>
        </row>
        <row r="2175">
          <cell r="P2175">
            <v>217.3</v>
          </cell>
        </row>
        <row r="2176">
          <cell r="P2176">
            <v>217.4</v>
          </cell>
        </row>
        <row r="2177">
          <cell r="P2177">
            <v>217.5</v>
          </cell>
        </row>
        <row r="2178">
          <cell r="P2178">
            <v>217.6</v>
          </cell>
        </row>
        <row r="2179">
          <cell r="P2179">
            <v>217.7</v>
          </cell>
        </row>
        <row r="2180">
          <cell r="P2180">
            <v>217.8</v>
          </cell>
        </row>
        <row r="2181">
          <cell r="P2181">
            <v>217.9</v>
          </cell>
        </row>
        <row r="2182">
          <cell r="P2182">
            <v>218</v>
          </cell>
        </row>
        <row r="2183">
          <cell r="P2183">
            <v>218.1</v>
          </cell>
        </row>
        <row r="2184">
          <cell r="P2184">
            <v>218.2</v>
          </cell>
        </row>
        <row r="2185">
          <cell r="P2185">
            <v>218.3</v>
          </cell>
        </row>
        <row r="2186">
          <cell r="P2186">
            <v>218.4</v>
          </cell>
        </row>
        <row r="2187">
          <cell r="P2187">
            <v>218.5</v>
          </cell>
        </row>
        <row r="2188">
          <cell r="P2188">
            <v>218.6</v>
          </cell>
        </row>
        <row r="2189">
          <cell r="P2189">
            <v>218.7</v>
          </cell>
        </row>
        <row r="2190">
          <cell r="P2190">
            <v>218.8</v>
          </cell>
        </row>
        <row r="2191">
          <cell r="P2191">
            <v>218.9</v>
          </cell>
        </row>
        <row r="2192">
          <cell r="P2192">
            <v>219</v>
          </cell>
        </row>
        <row r="2193">
          <cell r="P2193">
            <v>219.1</v>
          </cell>
        </row>
        <row r="2194">
          <cell r="P2194">
            <v>219.2</v>
          </cell>
        </row>
        <row r="2195">
          <cell r="P2195">
            <v>219.3</v>
          </cell>
        </row>
        <row r="2196">
          <cell r="P2196">
            <v>219.4</v>
          </cell>
        </row>
        <row r="2197">
          <cell r="P2197">
            <v>219.5</v>
          </cell>
        </row>
        <row r="2198">
          <cell r="P2198">
            <v>219.6</v>
          </cell>
        </row>
        <row r="2199">
          <cell r="P2199">
            <v>219.7</v>
          </cell>
        </row>
        <row r="2200">
          <cell r="P2200">
            <v>219.8</v>
          </cell>
        </row>
        <row r="2201">
          <cell r="P2201">
            <v>219.9</v>
          </cell>
        </row>
        <row r="2202">
          <cell r="P2202">
            <v>220</v>
          </cell>
        </row>
        <row r="2203">
          <cell r="P2203">
            <v>220.1</v>
          </cell>
        </row>
        <row r="2204">
          <cell r="P2204">
            <v>220.2</v>
          </cell>
        </row>
        <row r="2205">
          <cell r="P2205">
            <v>220.3</v>
          </cell>
        </row>
        <row r="2206">
          <cell r="P2206">
            <v>220.4</v>
          </cell>
        </row>
        <row r="2207">
          <cell r="P2207">
            <v>220.5</v>
          </cell>
        </row>
        <row r="2208">
          <cell r="P2208">
            <v>220.6</v>
          </cell>
        </row>
        <row r="2209">
          <cell r="P2209">
            <v>220.7</v>
          </cell>
        </row>
        <row r="2210">
          <cell r="P2210">
            <v>220.8</v>
          </cell>
        </row>
        <row r="2211">
          <cell r="P2211">
            <v>220.9</v>
          </cell>
        </row>
        <row r="2212">
          <cell r="P2212">
            <v>221</v>
          </cell>
        </row>
        <row r="2213">
          <cell r="P2213">
            <v>221.1</v>
          </cell>
        </row>
        <row r="2214">
          <cell r="P2214">
            <v>221.2</v>
          </cell>
        </row>
        <row r="2215">
          <cell r="P2215">
            <v>221.3</v>
          </cell>
        </row>
        <row r="2216">
          <cell r="P2216">
            <v>221.4</v>
          </cell>
        </row>
        <row r="2217">
          <cell r="P2217">
            <v>221.5</v>
          </cell>
        </row>
        <row r="2218">
          <cell r="P2218">
            <v>221.6</v>
          </cell>
        </row>
        <row r="2219">
          <cell r="P2219">
            <v>221.7</v>
          </cell>
        </row>
        <row r="2220">
          <cell r="P2220">
            <v>221.8</v>
          </cell>
        </row>
        <row r="2221">
          <cell r="P2221">
            <v>221.9</v>
          </cell>
        </row>
        <row r="2222">
          <cell r="P2222">
            <v>222</v>
          </cell>
        </row>
        <row r="2223">
          <cell r="P2223">
            <v>222.1</v>
          </cell>
        </row>
        <row r="2224">
          <cell r="P2224">
            <v>222.2</v>
          </cell>
        </row>
        <row r="2225">
          <cell r="P2225">
            <v>222.3</v>
          </cell>
        </row>
        <row r="2226">
          <cell r="P2226">
            <v>222.4</v>
          </cell>
        </row>
        <row r="2227">
          <cell r="P2227">
            <v>222.5</v>
          </cell>
        </row>
        <row r="2228">
          <cell r="P2228">
            <v>222.6</v>
          </cell>
        </row>
        <row r="2229">
          <cell r="P2229">
            <v>222.7</v>
          </cell>
        </row>
        <row r="2230">
          <cell r="P2230">
            <v>222.8</v>
          </cell>
        </row>
        <row r="2231">
          <cell r="P2231">
            <v>222.9</v>
          </cell>
        </row>
        <row r="2232">
          <cell r="P2232">
            <v>223</v>
          </cell>
        </row>
        <row r="2233">
          <cell r="P2233">
            <v>223.1</v>
          </cell>
        </row>
        <row r="2234">
          <cell r="P2234">
            <v>223.2</v>
          </cell>
        </row>
        <row r="2235">
          <cell r="P2235">
            <v>223.3</v>
          </cell>
        </row>
        <row r="2236">
          <cell r="P2236">
            <v>223.4</v>
          </cell>
        </row>
        <row r="2237">
          <cell r="P2237">
            <v>223.5</v>
          </cell>
        </row>
        <row r="2238">
          <cell r="P2238">
            <v>223.6</v>
          </cell>
        </row>
        <row r="2239">
          <cell r="P2239">
            <v>223.7</v>
          </cell>
        </row>
        <row r="2240">
          <cell r="P2240">
            <v>223.8</v>
          </cell>
        </row>
        <row r="2241">
          <cell r="P2241">
            <v>223.9</v>
          </cell>
        </row>
        <row r="2242">
          <cell r="P2242">
            <v>224</v>
          </cell>
        </row>
        <row r="2243">
          <cell r="P2243">
            <v>224.1</v>
          </cell>
        </row>
        <row r="2244">
          <cell r="P2244">
            <v>224.2</v>
          </cell>
        </row>
        <row r="2245">
          <cell r="P2245">
            <v>224.3</v>
          </cell>
        </row>
        <row r="2246">
          <cell r="P2246">
            <v>224.4</v>
          </cell>
        </row>
        <row r="2247">
          <cell r="P2247">
            <v>224.5</v>
          </cell>
        </row>
        <row r="2248">
          <cell r="P2248">
            <v>224.6</v>
          </cell>
        </row>
        <row r="2249">
          <cell r="P2249">
            <v>224.7</v>
          </cell>
        </row>
        <row r="2250">
          <cell r="P2250">
            <v>224.8</v>
          </cell>
        </row>
        <row r="2251">
          <cell r="P2251">
            <v>224.9</v>
          </cell>
        </row>
        <row r="2252">
          <cell r="P2252">
            <v>225</v>
          </cell>
        </row>
        <row r="2253">
          <cell r="P2253">
            <v>225.1</v>
          </cell>
        </row>
        <row r="2254">
          <cell r="P2254">
            <v>225.2</v>
          </cell>
        </row>
        <row r="2255">
          <cell r="P2255">
            <v>225.3</v>
          </cell>
        </row>
        <row r="2256">
          <cell r="P2256">
            <v>225.4</v>
          </cell>
        </row>
        <row r="2257">
          <cell r="P2257">
            <v>225.5</v>
          </cell>
        </row>
        <row r="2258">
          <cell r="P2258">
            <v>225.6</v>
          </cell>
        </row>
        <row r="2259">
          <cell r="P2259">
            <v>225.7</v>
          </cell>
        </row>
        <row r="2260">
          <cell r="P2260">
            <v>225.8</v>
          </cell>
        </row>
        <row r="2261">
          <cell r="P2261">
            <v>225.9</v>
          </cell>
        </row>
        <row r="2262">
          <cell r="P2262">
            <v>226</v>
          </cell>
        </row>
        <row r="2263">
          <cell r="P2263">
            <v>226.1</v>
          </cell>
        </row>
        <row r="2264">
          <cell r="P2264">
            <v>226.2</v>
          </cell>
        </row>
        <row r="2265">
          <cell r="P2265">
            <v>226.3</v>
          </cell>
        </row>
        <row r="2266">
          <cell r="P2266">
            <v>226.4</v>
          </cell>
        </row>
        <row r="2267">
          <cell r="P2267">
            <v>226.5</v>
          </cell>
        </row>
        <row r="2268">
          <cell r="P2268">
            <v>226.6</v>
          </cell>
        </row>
        <row r="2269">
          <cell r="P2269">
            <v>226.7</v>
          </cell>
        </row>
        <row r="2270">
          <cell r="P2270">
            <v>226.8</v>
          </cell>
        </row>
        <row r="2271">
          <cell r="P2271">
            <v>226.9</v>
          </cell>
        </row>
        <row r="2272">
          <cell r="P2272">
            <v>227</v>
          </cell>
        </row>
        <row r="2273">
          <cell r="P2273">
            <v>227.1</v>
          </cell>
        </row>
        <row r="2274">
          <cell r="P2274">
            <v>227.2</v>
          </cell>
        </row>
        <row r="2275">
          <cell r="P2275">
            <v>227.3</v>
          </cell>
        </row>
        <row r="2276">
          <cell r="P2276">
            <v>227.4</v>
          </cell>
        </row>
        <row r="2277">
          <cell r="P2277">
            <v>227.5</v>
          </cell>
        </row>
        <row r="2278">
          <cell r="P2278">
            <v>227.6</v>
          </cell>
        </row>
        <row r="2279">
          <cell r="P2279">
            <v>227.7</v>
          </cell>
        </row>
        <row r="2280">
          <cell r="P2280">
            <v>227.8</v>
          </cell>
        </row>
        <row r="2281">
          <cell r="P2281">
            <v>227.9</v>
          </cell>
        </row>
        <row r="2282">
          <cell r="P2282">
            <v>228</v>
          </cell>
        </row>
        <row r="2283">
          <cell r="P2283">
            <v>228.1</v>
          </cell>
        </row>
        <row r="2284">
          <cell r="P2284">
            <v>228.2</v>
          </cell>
        </row>
        <row r="2285">
          <cell r="P2285">
            <v>228.3</v>
          </cell>
        </row>
        <row r="2286">
          <cell r="P2286">
            <v>228.4</v>
          </cell>
        </row>
        <row r="2287">
          <cell r="P2287">
            <v>228.5</v>
          </cell>
        </row>
        <row r="2288">
          <cell r="P2288">
            <v>228.6</v>
          </cell>
        </row>
        <row r="2289">
          <cell r="P2289">
            <v>228.7</v>
          </cell>
        </row>
        <row r="2290">
          <cell r="P2290">
            <v>228.8</v>
          </cell>
        </row>
        <row r="2291">
          <cell r="P2291">
            <v>228.9</v>
          </cell>
        </row>
        <row r="2292">
          <cell r="P2292">
            <v>229</v>
          </cell>
        </row>
        <row r="2293">
          <cell r="P2293">
            <v>229.1</v>
          </cell>
        </row>
        <row r="2294">
          <cell r="P2294">
            <v>229.2</v>
          </cell>
        </row>
        <row r="2295">
          <cell r="P2295">
            <v>229.3</v>
          </cell>
        </row>
        <row r="2296">
          <cell r="P2296">
            <v>229.4</v>
          </cell>
        </row>
        <row r="2297">
          <cell r="P2297">
            <v>229.5</v>
          </cell>
        </row>
        <row r="2298">
          <cell r="P2298">
            <v>229.6</v>
          </cell>
        </row>
        <row r="2299">
          <cell r="P2299">
            <v>229.7</v>
          </cell>
        </row>
        <row r="2300">
          <cell r="P2300">
            <v>229.8</v>
          </cell>
        </row>
        <row r="2301">
          <cell r="P2301">
            <v>229.9</v>
          </cell>
        </row>
        <row r="2302">
          <cell r="P2302">
            <v>230</v>
          </cell>
        </row>
        <row r="2303">
          <cell r="P2303">
            <v>230.1</v>
          </cell>
        </row>
        <row r="2304">
          <cell r="P2304">
            <v>230.2</v>
          </cell>
        </row>
        <row r="2305">
          <cell r="P2305">
            <v>230.3</v>
          </cell>
        </row>
        <row r="2306">
          <cell r="P2306">
            <v>230.4</v>
          </cell>
        </row>
        <row r="2307">
          <cell r="P2307">
            <v>230.5</v>
          </cell>
        </row>
        <row r="2308">
          <cell r="P2308">
            <v>230.6</v>
          </cell>
        </row>
        <row r="2309">
          <cell r="P2309">
            <v>230.7</v>
          </cell>
        </row>
        <row r="2310">
          <cell r="P2310">
            <v>230.8</v>
          </cell>
        </row>
        <row r="2311">
          <cell r="P2311">
            <v>230.9</v>
          </cell>
        </row>
        <row r="2312">
          <cell r="P2312">
            <v>231</v>
          </cell>
        </row>
        <row r="2313">
          <cell r="P2313">
            <v>231.1</v>
          </cell>
        </row>
        <row r="2314">
          <cell r="P2314">
            <v>231.2</v>
          </cell>
        </row>
        <row r="2315">
          <cell r="P2315">
            <v>231.3</v>
          </cell>
        </row>
        <row r="2316">
          <cell r="P2316">
            <v>231.4</v>
          </cell>
        </row>
        <row r="2317">
          <cell r="P2317">
            <v>231.5</v>
          </cell>
        </row>
        <row r="2318">
          <cell r="P2318">
            <v>231.6</v>
          </cell>
        </row>
        <row r="2319">
          <cell r="P2319">
            <v>231.7</v>
          </cell>
        </row>
        <row r="2320">
          <cell r="P2320">
            <v>231.8</v>
          </cell>
        </row>
        <row r="2321">
          <cell r="P2321">
            <v>231.9</v>
          </cell>
        </row>
        <row r="2322">
          <cell r="P2322">
            <v>232</v>
          </cell>
        </row>
        <row r="2323">
          <cell r="P2323">
            <v>232.1</v>
          </cell>
        </row>
        <row r="2324">
          <cell r="P2324">
            <v>232.2</v>
          </cell>
        </row>
        <row r="2325">
          <cell r="P2325">
            <v>232.3</v>
          </cell>
        </row>
        <row r="2326">
          <cell r="P2326">
            <v>232.4</v>
          </cell>
        </row>
        <row r="2327">
          <cell r="P2327">
            <v>232.5</v>
          </cell>
        </row>
        <row r="2328">
          <cell r="P2328">
            <v>232.6</v>
          </cell>
        </row>
        <row r="2329">
          <cell r="P2329">
            <v>232.7</v>
          </cell>
        </row>
        <row r="2330">
          <cell r="P2330">
            <v>232.8</v>
          </cell>
        </row>
        <row r="2331">
          <cell r="P2331">
            <v>232.9</v>
          </cell>
        </row>
        <row r="2332">
          <cell r="P2332">
            <v>233</v>
          </cell>
        </row>
        <row r="2333">
          <cell r="P2333">
            <v>233.1</v>
          </cell>
        </row>
        <row r="2334">
          <cell r="P2334">
            <v>233.2</v>
          </cell>
        </row>
        <row r="2335">
          <cell r="P2335">
            <v>233.3</v>
          </cell>
        </row>
        <row r="2336">
          <cell r="P2336">
            <v>233.4</v>
          </cell>
        </row>
        <row r="2337">
          <cell r="P2337">
            <v>233.5</v>
          </cell>
        </row>
        <row r="2338">
          <cell r="P2338">
            <v>233.6</v>
          </cell>
        </row>
        <row r="2339">
          <cell r="P2339">
            <v>233.7</v>
          </cell>
        </row>
        <row r="2340">
          <cell r="P2340">
            <v>233.8</v>
          </cell>
        </row>
        <row r="2341">
          <cell r="P2341">
            <v>233.9</v>
          </cell>
        </row>
        <row r="2342">
          <cell r="P2342">
            <v>234</v>
          </cell>
        </row>
        <row r="2343">
          <cell r="P2343">
            <v>234.1</v>
          </cell>
        </row>
        <row r="2344">
          <cell r="P2344">
            <v>234.2</v>
          </cell>
        </row>
        <row r="2345">
          <cell r="P2345">
            <v>234.3</v>
          </cell>
        </row>
        <row r="2346">
          <cell r="P2346">
            <v>234.4</v>
          </cell>
        </row>
        <row r="2347">
          <cell r="P2347">
            <v>234.5</v>
          </cell>
        </row>
        <row r="2348">
          <cell r="P2348">
            <v>234.6</v>
          </cell>
        </row>
        <row r="2349">
          <cell r="P2349">
            <v>234.7</v>
          </cell>
        </row>
        <row r="2350">
          <cell r="P2350">
            <v>234.8</v>
          </cell>
        </row>
        <row r="2351">
          <cell r="P2351">
            <v>234.9</v>
          </cell>
        </row>
        <row r="2352">
          <cell r="P2352">
            <v>235</v>
          </cell>
        </row>
        <row r="2353">
          <cell r="P2353">
            <v>235.1</v>
          </cell>
        </row>
        <row r="2354">
          <cell r="P2354">
            <v>235.2</v>
          </cell>
        </row>
        <row r="2355">
          <cell r="P2355">
            <v>235.3</v>
          </cell>
        </row>
        <row r="2356">
          <cell r="P2356">
            <v>235.4</v>
          </cell>
        </row>
        <row r="2357">
          <cell r="P2357">
            <v>235.5</v>
          </cell>
        </row>
        <row r="2358">
          <cell r="P2358">
            <v>235.6</v>
          </cell>
        </row>
        <row r="2359">
          <cell r="P2359">
            <v>235.7</v>
          </cell>
        </row>
        <row r="2360">
          <cell r="P2360">
            <v>235.8</v>
          </cell>
        </row>
        <row r="2361">
          <cell r="P2361">
            <v>235.9</v>
          </cell>
        </row>
        <row r="2362">
          <cell r="P2362">
            <v>236</v>
          </cell>
        </row>
        <row r="2363">
          <cell r="P2363">
            <v>236.1</v>
          </cell>
        </row>
        <row r="2364">
          <cell r="P2364">
            <v>236.2</v>
          </cell>
        </row>
        <row r="2365">
          <cell r="P2365">
            <v>236.3</v>
          </cell>
        </row>
        <row r="2366">
          <cell r="P2366">
            <v>236.4</v>
          </cell>
        </row>
        <row r="2367">
          <cell r="P2367">
            <v>236.5</v>
          </cell>
        </row>
        <row r="2368">
          <cell r="P2368">
            <v>236.6</v>
          </cell>
        </row>
        <row r="2369">
          <cell r="P2369">
            <v>236.7</v>
          </cell>
        </row>
        <row r="2370">
          <cell r="P2370">
            <v>236.8</v>
          </cell>
        </row>
        <row r="2371">
          <cell r="P2371">
            <v>236.9</v>
          </cell>
        </row>
        <row r="2372">
          <cell r="P2372">
            <v>237</v>
          </cell>
        </row>
        <row r="2373">
          <cell r="P2373">
            <v>237.1</v>
          </cell>
        </row>
        <row r="2374">
          <cell r="P2374">
            <v>237.2</v>
          </cell>
        </row>
        <row r="2375">
          <cell r="P2375">
            <v>237.3</v>
          </cell>
        </row>
        <row r="2376">
          <cell r="P2376">
            <v>237.4</v>
          </cell>
        </row>
        <row r="2377">
          <cell r="P2377">
            <v>237.5</v>
          </cell>
        </row>
        <row r="2378">
          <cell r="P2378">
            <v>237.6</v>
          </cell>
        </row>
        <row r="2379">
          <cell r="P2379">
            <v>237.7</v>
          </cell>
        </row>
        <row r="2380">
          <cell r="P2380">
            <v>237.8</v>
          </cell>
        </row>
        <row r="2381">
          <cell r="P2381">
            <v>237.9</v>
          </cell>
        </row>
        <row r="2382">
          <cell r="P2382">
            <v>238</v>
          </cell>
        </row>
        <row r="2383">
          <cell r="P2383">
            <v>238.1</v>
          </cell>
        </row>
        <row r="2384">
          <cell r="P2384">
            <v>238.2</v>
          </cell>
        </row>
        <row r="2385">
          <cell r="P2385">
            <v>238.3</v>
          </cell>
        </row>
        <row r="2386">
          <cell r="P2386">
            <v>238.4</v>
          </cell>
        </row>
        <row r="2387">
          <cell r="P2387">
            <v>238.5</v>
          </cell>
        </row>
        <row r="2388">
          <cell r="P2388">
            <v>238.6</v>
          </cell>
        </row>
        <row r="2389">
          <cell r="P2389">
            <v>238.7</v>
          </cell>
        </row>
        <row r="2390">
          <cell r="P2390">
            <v>238.8</v>
          </cell>
        </row>
        <row r="2391">
          <cell r="P2391">
            <v>238.9</v>
          </cell>
        </row>
        <row r="2392">
          <cell r="P2392">
            <v>239</v>
          </cell>
        </row>
        <row r="2393">
          <cell r="P2393">
            <v>239.1</v>
          </cell>
        </row>
        <row r="2394">
          <cell r="P2394">
            <v>239.2</v>
          </cell>
        </row>
        <row r="2395">
          <cell r="P2395">
            <v>239.3</v>
          </cell>
        </row>
        <row r="2396">
          <cell r="P2396">
            <v>239.4</v>
          </cell>
        </row>
        <row r="2397">
          <cell r="P2397">
            <v>239.5</v>
          </cell>
        </row>
        <row r="2398">
          <cell r="P2398">
            <v>239.6</v>
          </cell>
        </row>
        <row r="2399">
          <cell r="P2399">
            <v>239.7</v>
          </cell>
        </row>
        <row r="2400">
          <cell r="P2400">
            <v>239.8</v>
          </cell>
        </row>
        <row r="2401">
          <cell r="P2401">
            <v>239.9</v>
          </cell>
        </row>
        <row r="2402">
          <cell r="P2402">
            <v>240</v>
          </cell>
        </row>
        <row r="2403">
          <cell r="P2403">
            <v>240.1</v>
          </cell>
        </row>
        <row r="2404">
          <cell r="P2404">
            <v>240.2</v>
          </cell>
        </row>
        <row r="2405">
          <cell r="P2405">
            <v>240.3</v>
          </cell>
        </row>
        <row r="2406">
          <cell r="P2406">
            <v>240.4</v>
          </cell>
        </row>
        <row r="2407">
          <cell r="P2407">
            <v>240.5</v>
          </cell>
        </row>
        <row r="2408">
          <cell r="P2408">
            <v>240.6</v>
          </cell>
        </row>
        <row r="2409">
          <cell r="P2409">
            <v>240.7</v>
          </cell>
        </row>
        <row r="2410">
          <cell r="P2410">
            <v>240.8</v>
          </cell>
        </row>
        <row r="2411">
          <cell r="P2411">
            <v>240.9</v>
          </cell>
        </row>
        <row r="2412">
          <cell r="P2412">
            <v>241</v>
          </cell>
        </row>
        <row r="2413">
          <cell r="P2413">
            <v>241.1</v>
          </cell>
        </row>
        <row r="2414">
          <cell r="P2414">
            <v>241.2</v>
          </cell>
        </row>
        <row r="2415">
          <cell r="P2415">
            <v>241.3</v>
          </cell>
        </row>
        <row r="2416">
          <cell r="P2416">
            <v>241.4</v>
          </cell>
        </row>
        <row r="2417">
          <cell r="P2417">
            <v>241.5</v>
          </cell>
        </row>
        <row r="2418">
          <cell r="P2418">
            <v>241.6</v>
          </cell>
        </row>
        <row r="2419">
          <cell r="P2419">
            <v>241.7</v>
          </cell>
        </row>
        <row r="2420">
          <cell r="P2420">
            <v>241.8</v>
          </cell>
        </row>
        <row r="2421">
          <cell r="P2421">
            <v>241.9</v>
          </cell>
        </row>
        <row r="2422">
          <cell r="P2422">
            <v>242</v>
          </cell>
        </row>
        <row r="2423">
          <cell r="P2423">
            <v>242.1</v>
          </cell>
        </row>
        <row r="2424">
          <cell r="P2424">
            <v>242.2</v>
          </cell>
        </row>
        <row r="2425">
          <cell r="P2425">
            <v>242.3</v>
          </cell>
        </row>
        <row r="2426">
          <cell r="P2426">
            <v>242.4</v>
          </cell>
        </row>
        <row r="2427">
          <cell r="P2427">
            <v>242.5</v>
          </cell>
        </row>
        <row r="2428">
          <cell r="P2428">
            <v>242.6</v>
          </cell>
        </row>
        <row r="2429">
          <cell r="P2429">
            <v>242.7</v>
          </cell>
        </row>
        <row r="2430">
          <cell r="P2430">
            <v>242.8</v>
          </cell>
        </row>
        <row r="2431">
          <cell r="P2431">
            <v>242.9</v>
          </cell>
        </row>
        <row r="2432">
          <cell r="P2432">
            <v>243</v>
          </cell>
        </row>
        <row r="2433">
          <cell r="P2433">
            <v>243.1</v>
          </cell>
        </row>
        <row r="2434">
          <cell r="P2434">
            <v>243.2</v>
          </cell>
        </row>
        <row r="2435">
          <cell r="P2435">
            <v>243.3</v>
          </cell>
        </row>
        <row r="2436">
          <cell r="P2436">
            <v>243.4</v>
          </cell>
        </row>
        <row r="2437">
          <cell r="P2437">
            <v>243.5</v>
          </cell>
        </row>
        <row r="2438">
          <cell r="P2438">
            <v>243.6</v>
          </cell>
        </row>
        <row r="2439">
          <cell r="P2439">
            <v>243.7</v>
          </cell>
        </row>
        <row r="2440">
          <cell r="P2440">
            <v>243.8</v>
          </cell>
        </row>
        <row r="2441">
          <cell r="P2441">
            <v>243.9</v>
          </cell>
        </row>
        <row r="2442">
          <cell r="P2442">
            <v>244</v>
          </cell>
        </row>
        <row r="2443">
          <cell r="P2443">
            <v>244.1</v>
          </cell>
        </row>
        <row r="2444">
          <cell r="P2444">
            <v>244.2</v>
          </cell>
        </row>
        <row r="2445">
          <cell r="P2445">
            <v>244.3</v>
          </cell>
        </row>
        <row r="2446">
          <cell r="P2446">
            <v>244.4</v>
          </cell>
        </row>
        <row r="2447">
          <cell r="P2447">
            <v>244.5</v>
          </cell>
        </row>
        <row r="2448">
          <cell r="P2448">
            <v>244.6</v>
          </cell>
        </row>
        <row r="2449">
          <cell r="P2449">
            <v>244.7</v>
          </cell>
        </row>
        <row r="2450">
          <cell r="P2450">
            <v>244.8</v>
          </cell>
        </row>
        <row r="2451">
          <cell r="P2451">
            <v>244.9</v>
          </cell>
        </row>
        <row r="2452">
          <cell r="P2452">
            <v>245</v>
          </cell>
        </row>
        <row r="2453">
          <cell r="P2453">
            <v>245.1</v>
          </cell>
        </row>
        <row r="2454">
          <cell r="P2454">
            <v>245.2</v>
          </cell>
        </row>
        <row r="2455">
          <cell r="P2455">
            <v>245.3</v>
          </cell>
        </row>
        <row r="2456">
          <cell r="P2456">
            <v>245.4</v>
          </cell>
        </row>
        <row r="2457">
          <cell r="P2457">
            <v>245.5</v>
          </cell>
        </row>
        <row r="2458">
          <cell r="P2458">
            <v>245.6</v>
          </cell>
        </row>
        <row r="2459">
          <cell r="P2459">
            <v>245.7</v>
          </cell>
        </row>
        <row r="2460">
          <cell r="P2460">
            <v>245.8</v>
          </cell>
        </row>
        <row r="2461">
          <cell r="P2461">
            <v>245.9</v>
          </cell>
        </row>
        <row r="2462">
          <cell r="P2462">
            <v>246</v>
          </cell>
        </row>
        <row r="2463">
          <cell r="P2463">
            <v>246.1</v>
          </cell>
        </row>
        <row r="2464">
          <cell r="P2464">
            <v>246.2</v>
          </cell>
        </row>
        <row r="2465">
          <cell r="P2465">
            <v>246.3</v>
          </cell>
        </row>
        <row r="2466">
          <cell r="P2466">
            <v>246.4</v>
          </cell>
        </row>
        <row r="2467">
          <cell r="P2467">
            <v>246.5</v>
          </cell>
        </row>
        <row r="2468">
          <cell r="P2468">
            <v>246.6</v>
          </cell>
        </row>
        <row r="2469">
          <cell r="P2469">
            <v>246.7</v>
          </cell>
        </row>
        <row r="2470">
          <cell r="P2470">
            <v>246.8</v>
          </cell>
        </row>
        <row r="2471">
          <cell r="P2471">
            <v>246.9</v>
          </cell>
        </row>
        <row r="2472">
          <cell r="P2472">
            <v>247</v>
          </cell>
        </row>
        <row r="2473">
          <cell r="P2473">
            <v>247.1</v>
          </cell>
        </row>
        <row r="2474">
          <cell r="P2474">
            <v>247.2</v>
          </cell>
        </row>
        <row r="2475">
          <cell r="P2475">
            <v>247.3</v>
          </cell>
        </row>
        <row r="2476">
          <cell r="P2476">
            <v>247.4</v>
          </cell>
        </row>
        <row r="2477">
          <cell r="P2477">
            <v>247.5</v>
          </cell>
        </row>
        <row r="2478">
          <cell r="P2478">
            <v>247.6</v>
          </cell>
        </row>
        <row r="2479">
          <cell r="P2479">
            <v>247.7</v>
          </cell>
        </row>
        <row r="2480">
          <cell r="P2480">
            <v>247.8</v>
          </cell>
        </row>
        <row r="2481">
          <cell r="P2481">
            <v>247.9</v>
          </cell>
        </row>
        <row r="2482">
          <cell r="P2482">
            <v>248</v>
          </cell>
        </row>
        <row r="2483">
          <cell r="P2483">
            <v>248.1</v>
          </cell>
        </row>
        <row r="2484">
          <cell r="P2484">
            <v>248.2</v>
          </cell>
        </row>
        <row r="2485">
          <cell r="P2485">
            <v>248.3</v>
          </cell>
        </row>
        <row r="2486">
          <cell r="P2486">
            <v>248.4</v>
          </cell>
        </row>
        <row r="2487">
          <cell r="P2487">
            <v>248.5</v>
          </cell>
        </row>
        <row r="2488">
          <cell r="P2488">
            <v>248.6</v>
          </cell>
        </row>
        <row r="2489">
          <cell r="P2489">
            <v>248.7</v>
          </cell>
        </row>
        <row r="2490">
          <cell r="P2490">
            <v>248.8</v>
          </cell>
        </row>
        <row r="2491">
          <cell r="P2491">
            <v>248.9</v>
          </cell>
        </row>
        <row r="2492">
          <cell r="P2492">
            <v>249</v>
          </cell>
        </row>
        <row r="2493">
          <cell r="P2493">
            <v>249.1</v>
          </cell>
        </row>
        <row r="2494">
          <cell r="P2494">
            <v>249.2</v>
          </cell>
        </row>
        <row r="2495">
          <cell r="P2495">
            <v>249.3</v>
          </cell>
        </row>
        <row r="2496">
          <cell r="P2496">
            <v>249.4</v>
          </cell>
        </row>
        <row r="2497">
          <cell r="P2497">
            <v>249.5</v>
          </cell>
        </row>
        <row r="2498">
          <cell r="P2498">
            <v>249.6</v>
          </cell>
        </row>
        <row r="2499">
          <cell r="P2499">
            <v>249.7</v>
          </cell>
        </row>
        <row r="2500">
          <cell r="P2500">
            <v>249.8</v>
          </cell>
        </row>
        <row r="2501">
          <cell r="P2501">
            <v>249.9</v>
          </cell>
        </row>
        <row r="2502">
          <cell r="P2502">
            <v>250</v>
          </cell>
        </row>
        <row r="2503">
          <cell r="P2503">
            <v>250.1</v>
          </cell>
        </row>
        <row r="2504">
          <cell r="P2504">
            <v>250.2</v>
          </cell>
        </row>
        <row r="2505">
          <cell r="P2505">
            <v>250.3</v>
          </cell>
        </row>
        <row r="2506">
          <cell r="P2506">
            <v>250.4</v>
          </cell>
        </row>
        <row r="2507">
          <cell r="P2507">
            <v>250.5</v>
          </cell>
        </row>
        <row r="2508">
          <cell r="P2508">
            <v>250.6</v>
          </cell>
        </row>
        <row r="2509">
          <cell r="P2509">
            <v>250.7</v>
          </cell>
        </row>
        <row r="2510">
          <cell r="P2510">
            <v>250.8</v>
          </cell>
        </row>
        <row r="2511">
          <cell r="P2511">
            <v>250.9</v>
          </cell>
        </row>
        <row r="2512">
          <cell r="P2512">
            <v>251</v>
          </cell>
        </row>
        <row r="2513">
          <cell r="P2513">
            <v>251.1</v>
          </cell>
        </row>
        <row r="2514">
          <cell r="P2514">
            <v>251.2</v>
          </cell>
        </row>
        <row r="2515">
          <cell r="P2515">
            <v>251.3</v>
          </cell>
        </row>
        <row r="2516">
          <cell r="P2516">
            <v>251.4</v>
          </cell>
        </row>
        <row r="2517">
          <cell r="P2517">
            <v>251.5</v>
          </cell>
        </row>
        <row r="2518">
          <cell r="P2518">
            <v>251.6</v>
          </cell>
        </row>
        <row r="2519">
          <cell r="P2519">
            <v>251.7</v>
          </cell>
        </row>
        <row r="2520">
          <cell r="P2520">
            <v>251.8</v>
          </cell>
        </row>
        <row r="2521">
          <cell r="P2521">
            <v>251.9</v>
          </cell>
        </row>
        <row r="2522">
          <cell r="P2522">
            <v>252</v>
          </cell>
        </row>
        <row r="2523">
          <cell r="P2523">
            <v>252.1</v>
          </cell>
        </row>
        <row r="2524">
          <cell r="P2524">
            <v>252.2</v>
          </cell>
        </row>
        <row r="2525">
          <cell r="P2525">
            <v>252.3</v>
          </cell>
        </row>
        <row r="2526">
          <cell r="P2526">
            <v>252.4</v>
          </cell>
        </row>
        <row r="2527">
          <cell r="P2527">
            <v>252.5</v>
          </cell>
        </row>
        <row r="2528">
          <cell r="P2528">
            <v>252.6</v>
          </cell>
        </row>
        <row r="2529">
          <cell r="P2529">
            <v>252.7</v>
          </cell>
        </row>
        <row r="2530">
          <cell r="P2530">
            <v>252.8</v>
          </cell>
        </row>
        <row r="2531">
          <cell r="P2531">
            <v>252.9</v>
          </cell>
        </row>
        <row r="2532">
          <cell r="P2532">
            <v>253</v>
          </cell>
        </row>
        <row r="2533">
          <cell r="P2533">
            <v>253.1</v>
          </cell>
        </row>
        <row r="2534">
          <cell r="P2534">
            <v>253.2</v>
          </cell>
        </row>
        <row r="2535">
          <cell r="P2535">
            <v>253.3</v>
          </cell>
        </row>
        <row r="2536">
          <cell r="P2536">
            <v>253.4</v>
          </cell>
        </row>
        <row r="2537">
          <cell r="P2537">
            <v>253.5</v>
          </cell>
        </row>
        <row r="2538">
          <cell r="P2538">
            <v>253.6</v>
          </cell>
        </row>
        <row r="2539">
          <cell r="P2539">
            <v>253.7</v>
          </cell>
        </row>
        <row r="2540">
          <cell r="P2540">
            <v>253.8</v>
          </cell>
        </row>
        <row r="2541">
          <cell r="P2541">
            <v>253.9</v>
          </cell>
        </row>
        <row r="2542">
          <cell r="P2542">
            <v>254</v>
          </cell>
        </row>
        <row r="2543">
          <cell r="P2543">
            <v>254.1</v>
          </cell>
        </row>
        <row r="2544">
          <cell r="P2544">
            <v>254.2</v>
          </cell>
        </row>
        <row r="2545">
          <cell r="P2545">
            <v>254.3</v>
          </cell>
        </row>
        <row r="2546">
          <cell r="P2546">
            <v>254.4</v>
          </cell>
        </row>
        <row r="2547">
          <cell r="P2547">
            <v>254.5</v>
          </cell>
        </row>
        <row r="2548">
          <cell r="P2548">
            <v>254.6</v>
          </cell>
        </row>
        <row r="2549">
          <cell r="P2549">
            <v>254.7</v>
          </cell>
        </row>
        <row r="2550">
          <cell r="P2550">
            <v>254.8</v>
          </cell>
        </row>
        <row r="2551">
          <cell r="P2551">
            <v>254.9</v>
          </cell>
        </row>
        <row r="2552">
          <cell r="P2552">
            <v>255</v>
          </cell>
        </row>
        <row r="2553">
          <cell r="P2553">
            <v>255.1</v>
          </cell>
        </row>
        <row r="2554">
          <cell r="P2554">
            <v>255.2</v>
          </cell>
        </row>
        <row r="2555">
          <cell r="P2555">
            <v>255.3</v>
          </cell>
        </row>
        <row r="2556">
          <cell r="P2556">
            <v>255.4</v>
          </cell>
        </row>
        <row r="2557">
          <cell r="P2557">
            <v>255.5</v>
          </cell>
        </row>
        <row r="2558">
          <cell r="P2558">
            <v>255.6</v>
          </cell>
        </row>
        <row r="2559">
          <cell r="P2559">
            <v>255.7</v>
          </cell>
        </row>
        <row r="2560">
          <cell r="P2560">
            <v>255.8</v>
          </cell>
        </row>
        <row r="2561">
          <cell r="P2561">
            <v>255.9</v>
          </cell>
        </row>
        <row r="2562">
          <cell r="P2562">
            <v>256</v>
          </cell>
        </row>
        <row r="2563">
          <cell r="P2563">
            <v>256.10000000000002</v>
          </cell>
        </row>
        <row r="2564">
          <cell r="P2564">
            <v>256.2</v>
          </cell>
        </row>
        <row r="2565">
          <cell r="P2565">
            <v>256.3</v>
          </cell>
        </row>
        <row r="2566">
          <cell r="P2566">
            <v>256.39999999999998</v>
          </cell>
        </row>
        <row r="2567">
          <cell r="P2567">
            <v>256.5</v>
          </cell>
        </row>
        <row r="2568">
          <cell r="P2568">
            <v>256.60000000000002</v>
          </cell>
        </row>
        <row r="2569">
          <cell r="P2569">
            <v>256.7</v>
          </cell>
        </row>
        <row r="2570">
          <cell r="P2570">
            <v>256.8</v>
          </cell>
        </row>
        <row r="2571">
          <cell r="P2571">
            <v>256.89999999999998</v>
          </cell>
        </row>
        <row r="2572">
          <cell r="P2572">
            <v>257</v>
          </cell>
        </row>
        <row r="2573">
          <cell r="P2573">
            <v>257.10000000000002</v>
          </cell>
        </row>
        <row r="2574">
          <cell r="P2574">
            <v>257.2</v>
          </cell>
        </row>
        <row r="2575">
          <cell r="P2575">
            <v>257.3</v>
          </cell>
        </row>
        <row r="2576">
          <cell r="P2576">
            <v>257.39999999999998</v>
          </cell>
        </row>
        <row r="2577">
          <cell r="P2577">
            <v>257.5</v>
          </cell>
        </row>
        <row r="2578">
          <cell r="P2578">
            <v>257.60000000000002</v>
          </cell>
        </row>
        <row r="2579">
          <cell r="P2579">
            <v>257.7</v>
          </cell>
        </row>
        <row r="2580">
          <cell r="P2580">
            <v>257.8</v>
          </cell>
        </row>
        <row r="2581">
          <cell r="P2581">
            <v>257.89999999999998</v>
          </cell>
        </row>
        <row r="2582">
          <cell r="P2582">
            <v>258</v>
          </cell>
        </row>
        <row r="2583">
          <cell r="P2583">
            <v>258.10000000000002</v>
          </cell>
        </row>
        <row r="2584">
          <cell r="P2584">
            <v>258.2</v>
          </cell>
        </row>
        <row r="2585">
          <cell r="P2585">
            <v>258.3</v>
          </cell>
        </row>
        <row r="2586">
          <cell r="P2586">
            <v>258.39999999999998</v>
          </cell>
        </row>
        <row r="2587">
          <cell r="P2587">
            <v>258.5</v>
          </cell>
        </row>
        <row r="2588">
          <cell r="P2588">
            <v>258.60000000000002</v>
          </cell>
        </row>
        <row r="2589">
          <cell r="P2589">
            <v>258.7</v>
          </cell>
        </row>
        <row r="2590">
          <cell r="P2590">
            <v>258.8</v>
          </cell>
        </row>
        <row r="2591">
          <cell r="P2591">
            <v>258.89999999999998</v>
          </cell>
        </row>
        <row r="2592">
          <cell r="P2592">
            <v>259</v>
          </cell>
        </row>
        <row r="2593">
          <cell r="P2593">
            <v>259.10000000000002</v>
          </cell>
        </row>
        <row r="2594">
          <cell r="P2594">
            <v>259.2</v>
          </cell>
        </row>
        <row r="2595">
          <cell r="P2595">
            <v>259.3</v>
          </cell>
        </row>
        <row r="2596">
          <cell r="P2596">
            <v>259.39999999999998</v>
          </cell>
        </row>
        <row r="2597">
          <cell r="P2597">
            <v>259.5</v>
          </cell>
        </row>
        <row r="2598">
          <cell r="P2598">
            <v>259.60000000000002</v>
          </cell>
        </row>
        <row r="2599">
          <cell r="P2599">
            <v>259.7</v>
          </cell>
        </row>
        <row r="2600">
          <cell r="P2600">
            <v>259.8</v>
          </cell>
        </row>
        <row r="2601">
          <cell r="P2601">
            <v>259.89999999999998</v>
          </cell>
        </row>
        <row r="2602">
          <cell r="P2602">
            <v>260</v>
          </cell>
        </row>
        <row r="2603">
          <cell r="P2603">
            <v>260.10000000000002</v>
          </cell>
        </row>
        <row r="2604">
          <cell r="P2604">
            <v>260.2</v>
          </cell>
        </row>
        <row r="2605">
          <cell r="P2605">
            <v>260.3</v>
          </cell>
        </row>
        <row r="2606">
          <cell r="P2606">
            <v>260.39999999999998</v>
          </cell>
        </row>
        <row r="2607">
          <cell r="P2607">
            <v>260.5</v>
          </cell>
        </row>
        <row r="2608">
          <cell r="P2608">
            <v>260.60000000000002</v>
          </cell>
        </row>
        <row r="2609">
          <cell r="P2609">
            <v>260.7</v>
          </cell>
        </row>
        <row r="2610">
          <cell r="P2610">
            <v>260.8</v>
          </cell>
        </row>
        <row r="2611">
          <cell r="P2611">
            <v>260.89999999999998</v>
          </cell>
        </row>
        <row r="2612">
          <cell r="P2612">
            <v>261</v>
          </cell>
        </row>
        <row r="2613">
          <cell r="P2613">
            <v>261.10000000000002</v>
          </cell>
        </row>
        <row r="2614">
          <cell r="P2614">
            <v>261.2</v>
          </cell>
        </row>
        <row r="2615">
          <cell r="P2615">
            <v>261.3</v>
          </cell>
        </row>
        <row r="2616">
          <cell r="P2616">
            <v>261.39999999999998</v>
          </cell>
        </row>
        <row r="2617">
          <cell r="P2617">
            <v>261.5</v>
          </cell>
        </row>
        <row r="2618">
          <cell r="P2618">
            <v>261.60000000000002</v>
          </cell>
        </row>
        <row r="2619">
          <cell r="P2619">
            <v>261.7</v>
          </cell>
        </row>
        <row r="2620">
          <cell r="P2620">
            <v>261.8</v>
          </cell>
        </row>
        <row r="2621">
          <cell r="P2621">
            <v>261.89999999999998</v>
          </cell>
        </row>
        <row r="2622">
          <cell r="P2622">
            <v>262</v>
          </cell>
        </row>
        <row r="2623">
          <cell r="P2623">
            <v>262.10000000000002</v>
          </cell>
        </row>
        <row r="2624">
          <cell r="P2624">
            <v>262.2</v>
          </cell>
        </row>
        <row r="2625">
          <cell r="P2625">
            <v>262.3</v>
          </cell>
        </row>
        <row r="2626">
          <cell r="P2626">
            <v>262.39999999999998</v>
          </cell>
        </row>
        <row r="2627">
          <cell r="P2627">
            <v>262.5</v>
          </cell>
        </row>
        <row r="2628">
          <cell r="P2628">
            <v>262.60000000000002</v>
          </cell>
        </row>
        <row r="2629">
          <cell r="P2629">
            <v>262.7</v>
          </cell>
        </row>
        <row r="2630">
          <cell r="P2630">
            <v>262.8</v>
          </cell>
        </row>
        <row r="2631">
          <cell r="P2631">
            <v>262.89999999999998</v>
          </cell>
        </row>
        <row r="2632">
          <cell r="P2632">
            <v>263</v>
          </cell>
        </row>
        <row r="2633">
          <cell r="P2633">
            <v>263.10000000000002</v>
          </cell>
        </row>
        <row r="2634">
          <cell r="P2634">
            <v>263.2</v>
          </cell>
        </row>
        <row r="2635">
          <cell r="P2635">
            <v>263.3</v>
          </cell>
        </row>
        <row r="2636">
          <cell r="P2636">
            <v>263.39999999999998</v>
          </cell>
        </row>
        <row r="2637">
          <cell r="P2637">
            <v>263.5</v>
          </cell>
        </row>
        <row r="2638">
          <cell r="P2638">
            <v>263.60000000000002</v>
          </cell>
        </row>
        <row r="2639">
          <cell r="P2639">
            <v>263.7</v>
          </cell>
        </row>
        <row r="2640">
          <cell r="P2640">
            <v>263.8</v>
          </cell>
        </row>
        <row r="2641">
          <cell r="P2641">
            <v>263.89999999999998</v>
          </cell>
        </row>
        <row r="2642">
          <cell r="P2642">
            <v>264</v>
          </cell>
        </row>
        <row r="2643">
          <cell r="P2643">
            <v>264.10000000000002</v>
          </cell>
        </row>
        <row r="2644">
          <cell r="P2644">
            <v>264.2</v>
          </cell>
        </row>
        <row r="2645">
          <cell r="P2645">
            <v>264.3</v>
          </cell>
        </row>
        <row r="2646">
          <cell r="P2646">
            <v>264.39999999999998</v>
          </cell>
        </row>
        <row r="2647">
          <cell r="P2647">
            <v>264.5</v>
          </cell>
        </row>
        <row r="2648">
          <cell r="P2648">
            <v>264.60000000000002</v>
          </cell>
        </row>
        <row r="2649">
          <cell r="P2649">
            <v>264.7</v>
          </cell>
        </row>
        <row r="2650">
          <cell r="P2650">
            <v>264.8</v>
          </cell>
        </row>
        <row r="2651">
          <cell r="P2651">
            <v>264.89999999999998</v>
          </cell>
        </row>
        <row r="2652">
          <cell r="P2652">
            <v>265</v>
          </cell>
        </row>
        <row r="2653">
          <cell r="P2653">
            <v>265.10000000000002</v>
          </cell>
        </row>
        <row r="2654">
          <cell r="P2654">
            <v>265.2</v>
          </cell>
        </row>
        <row r="2655">
          <cell r="P2655">
            <v>265.3</v>
          </cell>
        </row>
        <row r="2656">
          <cell r="P2656">
            <v>265.39999999999998</v>
          </cell>
        </row>
        <row r="2657">
          <cell r="P2657">
            <v>265.5</v>
          </cell>
        </row>
        <row r="2658">
          <cell r="P2658">
            <v>265.60000000000002</v>
          </cell>
        </row>
        <row r="2659">
          <cell r="P2659">
            <v>265.7</v>
          </cell>
        </row>
        <row r="2660">
          <cell r="P2660">
            <v>265.8</v>
          </cell>
        </row>
        <row r="2661">
          <cell r="P2661">
            <v>265.89999999999998</v>
          </cell>
        </row>
        <row r="2662">
          <cell r="P2662">
            <v>266</v>
          </cell>
        </row>
        <row r="2663">
          <cell r="P2663">
            <v>266.10000000000002</v>
          </cell>
        </row>
        <row r="2664">
          <cell r="P2664">
            <v>266.2</v>
          </cell>
        </row>
        <row r="2665">
          <cell r="P2665">
            <v>266.3</v>
          </cell>
        </row>
        <row r="2666">
          <cell r="P2666">
            <v>266.39999999999998</v>
          </cell>
        </row>
        <row r="2667">
          <cell r="P2667">
            <v>266.5</v>
          </cell>
        </row>
        <row r="2668">
          <cell r="P2668">
            <v>266.60000000000002</v>
          </cell>
        </row>
        <row r="2669">
          <cell r="P2669">
            <v>266.7</v>
          </cell>
        </row>
        <row r="2670">
          <cell r="P2670">
            <v>266.8</v>
          </cell>
        </row>
        <row r="2671">
          <cell r="P2671">
            <v>266.89999999999998</v>
          </cell>
        </row>
        <row r="2672">
          <cell r="P2672">
            <v>267</v>
          </cell>
        </row>
        <row r="2673">
          <cell r="P2673">
            <v>267.10000000000002</v>
          </cell>
        </row>
        <row r="2674">
          <cell r="P2674">
            <v>267.2</v>
          </cell>
        </row>
        <row r="2675">
          <cell r="P2675">
            <v>267.3</v>
          </cell>
        </row>
        <row r="2676">
          <cell r="P2676">
            <v>267.39999999999998</v>
          </cell>
        </row>
        <row r="2677">
          <cell r="P2677">
            <v>267.5</v>
          </cell>
        </row>
        <row r="2678">
          <cell r="P2678">
            <v>267.60000000000002</v>
          </cell>
        </row>
        <row r="2679">
          <cell r="P2679">
            <v>267.7</v>
          </cell>
        </row>
        <row r="2680">
          <cell r="P2680">
            <v>267.8</v>
          </cell>
        </row>
        <row r="2681">
          <cell r="P2681">
            <v>267.89999999999998</v>
          </cell>
        </row>
        <row r="2682">
          <cell r="P2682">
            <v>268</v>
          </cell>
        </row>
        <row r="2683">
          <cell r="P2683">
            <v>268.10000000000002</v>
          </cell>
        </row>
        <row r="2684">
          <cell r="P2684">
            <v>268.2</v>
          </cell>
        </row>
        <row r="2685">
          <cell r="P2685">
            <v>268.3</v>
          </cell>
        </row>
        <row r="2686">
          <cell r="P2686">
            <v>268.39999999999998</v>
          </cell>
        </row>
        <row r="2687">
          <cell r="P2687">
            <v>268.5</v>
          </cell>
        </row>
        <row r="2688">
          <cell r="P2688">
            <v>268.60000000000002</v>
          </cell>
        </row>
        <row r="2689">
          <cell r="P2689">
            <v>268.7</v>
          </cell>
        </row>
        <row r="2690">
          <cell r="P2690">
            <v>268.8</v>
          </cell>
        </row>
        <row r="2691">
          <cell r="P2691">
            <v>268.89999999999998</v>
          </cell>
        </row>
        <row r="2692">
          <cell r="P2692">
            <v>269</v>
          </cell>
        </row>
        <row r="2693">
          <cell r="P2693">
            <v>269.10000000000002</v>
          </cell>
        </row>
        <row r="2694">
          <cell r="P2694">
            <v>269.2</v>
          </cell>
        </row>
        <row r="2695">
          <cell r="P2695">
            <v>269.3</v>
          </cell>
        </row>
        <row r="2696">
          <cell r="P2696">
            <v>269.39999999999998</v>
          </cell>
        </row>
        <row r="2697">
          <cell r="P2697">
            <v>269.5</v>
          </cell>
        </row>
        <row r="2698">
          <cell r="P2698">
            <v>269.60000000000002</v>
          </cell>
        </row>
        <row r="2699">
          <cell r="P2699">
            <v>269.7</v>
          </cell>
        </row>
        <row r="2700">
          <cell r="P2700">
            <v>269.8</v>
          </cell>
        </row>
        <row r="2701">
          <cell r="P2701">
            <v>269.89999999999998</v>
          </cell>
        </row>
        <row r="2702">
          <cell r="P2702">
            <v>270</v>
          </cell>
        </row>
        <row r="2703">
          <cell r="P2703">
            <v>270.10000000000002</v>
          </cell>
        </row>
        <row r="2704">
          <cell r="P2704">
            <v>270.2</v>
          </cell>
        </row>
        <row r="2705">
          <cell r="P2705">
            <v>270.3</v>
          </cell>
        </row>
        <row r="2706">
          <cell r="P2706">
            <v>270.39999999999998</v>
          </cell>
        </row>
        <row r="2707">
          <cell r="P2707">
            <v>270.5</v>
          </cell>
        </row>
        <row r="2708">
          <cell r="P2708">
            <v>270.60000000000002</v>
          </cell>
        </row>
        <row r="2709">
          <cell r="P2709">
            <v>270.7</v>
          </cell>
        </row>
        <row r="2710">
          <cell r="P2710">
            <v>270.8</v>
          </cell>
        </row>
        <row r="2711">
          <cell r="P2711">
            <v>270.89999999999998</v>
          </cell>
        </row>
        <row r="2712">
          <cell r="P2712">
            <v>271</v>
          </cell>
        </row>
        <row r="2713">
          <cell r="P2713">
            <v>271.10000000000002</v>
          </cell>
        </row>
        <row r="2714">
          <cell r="P2714">
            <v>271.2</v>
          </cell>
        </row>
        <row r="2715">
          <cell r="P2715">
            <v>271.3</v>
          </cell>
        </row>
        <row r="2716">
          <cell r="P2716">
            <v>271.39999999999998</v>
          </cell>
        </row>
        <row r="2717">
          <cell r="P2717">
            <v>271.5</v>
          </cell>
        </row>
        <row r="2718">
          <cell r="P2718">
            <v>271.60000000000002</v>
          </cell>
        </row>
        <row r="2719">
          <cell r="P2719">
            <v>271.7</v>
          </cell>
        </row>
        <row r="2720">
          <cell r="P2720">
            <v>271.8</v>
          </cell>
        </row>
        <row r="2721">
          <cell r="P2721">
            <v>271.89999999999998</v>
          </cell>
        </row>
        <row r="2722">
          <cell r="P2722">
            <v>272</v>
          </cell>
        </row>
        <row r="2723">
          <cell r="P2723">
            <v>272.10000000000002</v>
          </cell>
        </row>
        <row r="2724">
          <cell r="P2724">
            <v>272.2</v>
          </cell>
        </row>
        <row r="2725">
          <cell r="P2725">
            <v>272.3</v>
          </cell>
        </row>
        <row r="2726">
          <cell r="P2726">
            <v>272.39999999999998</v>
          </cell>
        </row>
        <row r="2727">
          <cell r="P2727">
            <v>272.5</v>
          </cell>
        </row>
        <row r="2728">
          <cell r="P2728">
            <v>272.60000000000002</v>
          </cell>
        </row>
        <row r="2729">
          <cell r="P2729">
            <v>272.7</v>
          </cell>
        </row>
        <row r="2730">
          <cell r="P2730">
            <v>272.8</v>
          </cell>
        </row>
        <row r="2731">
          <cell r="P2731">
            <v>272.89999999999998</v>
          </cell>
        </row>
        <row r="2732">
          <cell r="P2732">
            <v>273</v>
          </cell>
        </row>
        <row r="2733">
          <cell r="P2733">
            <v>273.10000000000002</v>
          </cell>
        </row>
        <row r="2734">
          <cell r="P2734">
            <v>273.2</v>
          </cell>
        </row>
        <row r="2735">
          <cell r="P2735">
            <v>273.3</v>
          </cell>
        </row>
        <row r="2736">
          <cell r="P2736">
            <v>273.39999999999998</v>
          </cell>
        </row>
        <row r="2737">
          <cell r="P2737">
            <v>273.5</v>
          </cell>
        </row>
        <row r="2738">
          <cell r="P2738">
            <v>273.60000000000002</v>
          </cell>
        </row>
        <row r="2739">
          <cell r="P2739">
            <v>273.7</v>
          </cell>
        </row>
        <row r="2740">
          <cell r="P2740">
            <v>273.8</v>
          </cell>
        </row>
        <row r="2741">
          <cell r="P2741">
            <v>273.89999999999998</v>
          </cell>
        </row>
        <row r="2742">
          <cell r="P2742">
            <v>274</v>
          </cell>
        </row>
        <row r="2743">
          <cell r="P2743">
            <v>274.10000000000002</v>
          </cell>
        </row>
        <row r="2744">
          <cell r="P2744">
            <v>274.2</v>
          </cell>
        </row>
        <row r="2745">
          <cell r="P2745">
            <v>274.3</v>
          </cell>
        </row>
        <row r="2746">
          <cell r="P2746">
            <v>274.39999999999998</v>
          </cell>
        </row>
        <row r="2747">
          <cell r="P2747">
            <v>274.5</v>
          </cell>
        </row>
        <row r="2748">
          <cell r="P2748">
            <v>274.60000000000002</v>
          </cell>
        </row>
        <row r="2749">
          <cell r="P2749">
            <v>274.7</v>
          </cell>
        </row>
        <row r="2750">
          <cell r="P2750">
            <v>274.8</v>
          </cell>
        </row>
        <row r="2751">
          <cell r="P2751">
            <v>274.89999999999998</v>
          </cell>
        </row>
        <row r="2752">
          <cell r="P2752">
            <v>275</v>
          </cell>
        </row>
        <row r="2753">
          <cell r="P2753">
            <v>275.10000000000002</v>
          </cell>
        </row>
        <row r="2754">
          <cell r="P2754">
            <v>275.2</v>
          </cell>
        </row>
        <row r="2755">
          <cell r="P2755">
            <v>275.3</v>
          </cell>
        </row>
        <row r="2756">
          <cell r="P2756">
            <v>275.39999999999998</v>
          </cell>
        </row>
        <row r="2757">
          <cell r="P2757">
            <v>275.5</v>
          </cell>
        </row>
        <row r="2758">
          <cell r="P2758">
            <v>275.60000000000002</v>
          </cell>
        </row>
        <row r="2759">
          <cell r="P2759">
            <v>275.7</v>
          </cell>
        </row>
        <row r="2760">
          <cell r="P2760">
            <v>275.8</v>
          </cell>
        </row>
        <row r="2761">
          <cell r="P2761">
            <v>275.89999999999998</v>
          </cell>
        </row>
        <row r="2762">
          <cell r="P2762">
            <v>276</v>
          </cell>
        </row>
        <row r="2763">
          <cell r="P2763">
            <v>276.10000000000002</v>
          </cell>
        </row>
        <row r="2764">
          <cell r="P2764">
            <v>276.2</v>
          </cell>
        </row>
        <row r="2765">
          <cell r="P2765">
            <v>276.3</v>
          </cell>
        </row>
        <row r="2766">
          <cell r="P2766">
            <v>276.39999999999998</v>
          </cell>
        </row>
        <row r="2767">
          <cell r="P2767">
            <v>276.5</v>
          </cell>
        </row>
        <row r="2768">
          <cell r="P2768">
            <v>276.60000000000002</v>
          </cell>
        </row>
        <row r="2769">
          <cell r="P2769">
            <v>276.7</v>
          </cell>
        </row>
        <row r="2770">
          <cell r="P2770">
            <v>276.8</v>
          </cell>
        </row>
        <row r="2771">
          <cell r="P2771">
            <v>276.89999999999998</v>
          </cell>
        </row>
        <row r="2772">
          <cell r="P2772">
            <v>277</v>
          </cell>
        </row>
        <row r="2773">
          <cell r="P2773">
            <v>277.10000000000002</v>
          </cell>
        </row>
        <row r="2774">
          <cell r="P2774">
            <v>277.2</v>
          </cell>
        </row>
        <row r="2775">
          <cell r="P2775">
            <v>277.3</v>
          </cell>
        </row>
        <row r="2776">
          <cell r="P2776">
            <v>277.39999999999998</v>
          </cell>
        </row>
        <row r="2777">
          <cell r="P2777">
            <v>277.5</v>
          </cell>
        </row>
        <row r="2778">
          <cell r="P2778">
            <v>277.60000000000002</v>
          </cell>
        </row>
        <row r="2779">
          <cell r="P2779">
            <v>277.7</v>
          </cell>
        </row>
        <row r="2780">
          <cell r="P2780">
            <v>277.8</v>
          </cell>
        </row>
        <row r="2781">
          <cell r="P2781">
            <v>277.89999999999998</v>
          </cell>
        </row>
        <row r="2782">
          <cell r="P2782">
            <v>278</v>
          </cell>
        </row>
        <row r="2783">
          <cell r="P2783">
            <v>278.10000000000002</v>
          </cell>
        </row>
        <row r="2784">
          <cell r="P2784">
            <v>278.2</v>
          </cell>
        </row>
        <row r="2785">
          <cell r="P2785">
            <v>278.3</v>
          </cell>
        </row>
        <row r="2786">
          <cell r="P2786">
            <v>278.39999999999998</v>
          </cell>
        </row>
        <row r="2787">
          <cell r="P2787">
            <v>278.5</v>
          </cell>
        </row>
        <row r="2788">
          <cell r="P2788">
            <v>278.60000000000002</v>
          </cell>
        </row>
        <row r="2789">
          <cell r="P2789">
            <v>278.7</v>
          </cell>
        </row>
        <row r="2790">
          <cell r="P2790">
            <v>278.8</v>
          </cell>
        </row>
        <row r="2791">
          <cell r="P2791">
            <v>278.89999999999998</v>
          </cell>
        </row>
        <row r="2792">
          <cell r="P2792">
            <v>279</v>
          </cell>
        </row>
        <row r="2793">
          <cell r="P2793">
            <v>279.10000000000002</v>
          </cell>
        </row>
        <row r="2794">
          <cell r="P2794">
            <v>279.2</v>
          </cell>
        </row>
        <row r="2795">
          <cell r="P2795">
            <v>279.3</v>
          </cell>
        </row>
        <row r="2796">
          <cell r="P2796">
            <v>279.39999999999998</v>
          </cell>
        </row>
        <row r="2797">
          <cell r="P2797">
            <v>279.5</v>
          </cell>
        </row>
        <row r="2798">
          <cell r="P2798">
            <v>279.60000000000002</v>
          </cell>
        </row>
        <row r="2799">
          <cell r="P2799">
            <v>279.7</v>
          </cell>
        </row>
        <row r="2800">
          <cell r="P2800">
            <v>279.8</v>
          </cell>
        </row>
        <row r="2801">
          <cell r="P2801">
            <v>279.89999999999998</v>
          </cell>
        </row>
        <row r="2802">
          <cell r="P2802">
            <v>280</v>
          </cell>
        </row>
        <row r="2803">
          <cell r="P2803">
            <v>280.10000000000002</v>
          </cell>
        </row>
        <row r="2804">
          <cell r="P2804">
            <v>280.2</v>
          </cell>
        </row>
        <row r="2805">
          <cell r="P2805">
            <v>280.3</v>
          </cell>
        </row>
        <row r="2806">
          <cell r="P2806">
            <v>280.39999999999998</v>
          </cell>
        </row>
        <row r="2807">
          <cell r="P2807">
            <v>280.5</v>
          </cell>
        </row>
        <row r="2808">
          <cell r="P2808">
            <v>280.60000000000002</v>
          </cell>
        </row>
        <row r="2809">
          <cell r="P2809">
            <v>280.7</v>
          </cell>
        </row>
        <row r="2810">
          <cell r="P2810">
            <v>280.8</v>
          </cell>
        </row>
        <row r="2811">
          <cell r="P2811">
            <v>280.89999999999998</v>
          </cell>
        </row>
        <row r="2812">
          <cell r="P2812">
            <v>281</v>
          </cell>
        </row>
        <row r="2813">
          <cell r="P2813">
            <v>281.10000000000002</v>
          </cell>
        </row>
        <row r="2814">
          <cell r="P2814">
            <v>281.2</v>
          </cell>
        </row>
        <row r="2815">
          <cell r="P2815">
            <v>281.3</v>
          </cell>
        </row>
        <row r="2816">
          <cell r="P2816">
            <v>281.39999999999998</v>
          </cell>
        </row>
        <row r="2817">
          <cell r="P2817">
            <v>281.5</v>
          </cell>
        </row>
        <row r="2818">
          <cell r="P2818">
            <v>281.60000000000002</v>
          </cell>
        </row>
        <row r="2819">
          <cell r="P2819">
            <v>281.7</v>
          </cell>
        </row>
        <row r="2820">
          <cell r="P2820">
            <v>281.8</v>
          </cell>
        </row>
        <row r="2821">
          <cell r="P2821">
            <v>281.89999999999998</v>
          </cell>
        </row>
        <row r="2822">
          <cell r="P2822">
            <v>282</v>
          </cell>
        </row>
        <row r="2823">
          <cell r="P2823">
            <v>282.10000000000002</v>
          </cell>
        </row>
        <row r="2824">
          <cell r="P2824">
            <v>282.2</v>
          </cell>
        </row>
        <row r="2825">
          <cell r="P2825">
            <v>282.3</v>
          </cell>
        </row>
        <row r="2826">
          <cell r="P2826">
            <v>282.39999999999998</v>
          </cell>
        </row>
        <row r="2827">
          <cell r="P2827">
            <v>282.5</v>
          </cell>
        </row>
        <row r="2828">
          <cell r="P2828">
            <v>282.60000000000002</v>
          </cell>
        </row>
        <row r="2829">
          <cell r="P2829">
            <v>282.7</v>
          </cell>
        </row>
        <row r="2830">
          <cell r="P2830">
            <v>282.8</v>
          </cell>
        </row>
        <row r="2831">
          <cell r="P2831">
            <v>282.89999999999998</v>
          </cell>
        </row>
        <row r="2832">
          <cell r="P2832">
            <v>283</v>
          </cell>
        </row>
        <row r="2833">
          <cell r="P2833">
            <v>283.10000000000002</v>
          </cell>
        </row>
        <row r="2834">
          <cell r="P2834">
            <v>283.2</v>
          </cell>
        </row>
        <row r="2835">
          <cell r="P2835">
            <v>283.3</v>
          </cell>
        </row>
        <row r="2836">
          <cell r="P2836">
            <v>283.39999999999998</v>
          </cell>
        </row>
        <row r="2837">
          <cell r="P2837">
            <v>283.5</v>
          </cell>
        </row>
        <row r="2838">
          <cell r="P2838">
            <v>283.60000000000002</v>
          </cell>
        </row>
        <row r="2839">
          <cell r="P2839">
            <v>283.7</v>
          </cell>
        </row>
        <row r="2840">
          <cell r="P2840">
            <v>283.8</v>
          </cell>
        </row>
        <row r="2841">
          <cell r="P2841">
            <v>283.89999999999998</v>
          </cell>
        </row>
        <row r="2842">
          <cell r="P2842">
            <v>284</v>
          </cell>
        </row>
        <row r="2843">
          <cell r="P2843">
            <v>284.10000000000002</v>
          </cell>
        </row>
        <row r="2844">
          <cell r="P2844">
            <v>284.2</v>
          </cell>
        </row>
        <row r="2845">
          <cell r="P2845">
            <v>284.3</v>
          </cell>
        </row>
        <row r="2846">
          <cell r="P2846">
            <v>284.39999999999998</v>
          </cell>
        </row>
        <row r="2847">
          <cell r="P2847">
            <v>284.5</v>
          </cell>
        </row>
        <row r="2848">
          <cell r="P2848">
            <v>284.60000000000002</v>
          </cell>
        </row>
        <row r="2849">
          <cell r="P2849">
            <v>284.7</v>
          </cell>
        </row>
        <row r="2850">
          <cell r="P2850">
            <v>284.8</v>
          </cell>
        </row>
        <row r="2851">
          <cell r="P2851">
            <v>284.89999999999998</v>
          </cell>
        </row>
        <row r="2852">
          <cell r="P2852">
            <v>285</v>
          </cell>
        </row>
        <row r="2853">
          <cell r="P2853">
            <v>285.10000000000002</v>
          </cell>
        </row>
        <row r="2854">
          <cell r="P2854">
            <v>285.2</v>
          </cell>
        </row>
        <row r="2855">
          <cell r="P2855">
            <v>285.3</v>
          </cell>
        </row>
        <row r="2856">
          <cell r="P2856">
            <v>285.39999999999998</v>
          </cell>
        </row>
        <row r="2857">
          <cell r="P2857">
            <v>285.5</v>
          </cell>
        </row>
        <row r="2858">
          <cell r="P2858">
            <v>285.60000000000002</v>
          </cell>
        </row>
        <row r="2859">
          <cell r="P2859">
            <v>285.7</v>
          </cell>
        </row>
        <row r="2860">
          <cell r="P2860">
            <v>285.8</v>
          </cell>
        </row>
        <row r="2861">
          <cell r="P2861">
            <v>285.89999999999998</v>
          </cell>
        </row>
        <row r="2862">
          <cell r="P2862">
            <v>286</v>
          </cell>
        </row>
        <row r="2863">
          <cell r="P2863">
            <v>286.10000000000002</v>
          </cell>
        </row>
        <row r="2864">
          <cell r="P2864">
            <v>286.2</v>
          </cell>
        </row>
        <row r="2865">
          <cell r="P2865">
            <v>286.3</v>
          </cell>
        </row>
        <row r="2866">
          <cell r="P2866">
            <v>286.39999999999998</v>
          </cell>
        </row>
        <row r="2867">
          <cell r="P2867">
            <v>286.5</v>
          </cell>
        </row>
        <row r="2868">
          <cell r="P2868">
            <v>286.60000000000002</v>
          </cell>
        </row>
        <row r="2869">
          <cell r="P2869">
            <v>286.7</v>
          </cell>
        </row>
        <row r="2870">
          <cell r="P2870">
            <v>286.8</v>
          </cell>
        </row>
        <row r="2871">
          <cell r="P2871">
            <v>286.89999999999998</v>
          </cell>
        </row>
        <row r="2872">
          <cell r="P2872">
            <v>287</v>
          </cell>
        </row>
        <row r="2873">
          <cell r="P2873">
            <v>287.10000000000002</v>
          </cell>
        </row>
        <row r="2874">
          <cell r="P2874">
            <v>287.2</v>
          </cell>
        </row>
        <row r="2875">
          <cell r="P2875">
            <v>287.3</v>
          </cell>
        </row>
        <row r="2876">
          <cell r="P2876">
            <v>287.39999999999998</v>
          </cell>
        </row>
        <row r="2877">
          <cell r="P2877">
            <v>287.5</v>
          </cell>
        </row>
        <row r="2878">
          <cell r="P2878">
            <v>287.60000000000002</v>
          </cell>
        </row>
        <row r="2879">
          <cell r="P2879">
            <v>287.7</v>
          </cell>
        </row>
        <row r="2880">
          <cell r="P2880">
            <v>287.8</v>
          </cell>
        </row>
        <row r="2881">
          <cell r="P2881">
            <v>287.89999999999998</v>
          </cell>
        </row>
        <row r="2882">
          <cell r="P2882">
            <v>288</v>
          </cell>
        </row>
        <row r="2883">
          <cell r="P2883">
            <v>288.10000000000002</v>
          </cell>
        </row>
        <row r="2884">
          <cell r="P2884">
            <v>288.2</v>
          </cell>
        </row>
        <row r="2885">
          <cell r="P2885">
            <v>288.3</v>
          </cell>
        </row>
        <row r="2886">
          <cell r="P2886">
            <v>288.39999999999998</v>
          </cell>
        </row>
        <row r="2887">
          <cell r="P2887">
            <v>288.5</v>
          </cell>
        </row>
        <row r="2888">
          <cell r="P2888">
            <v>288.60000000000002</v>
          </cell>
        </row>
        <row r="2889">
          <cell r="P2889">
            <v>288.7</v>
          </cell>
        </row>
        <row r="2890">
          <cell r="P2890">
            <v>288.8</v>
          </cell>
        </row>
        <row r="2891">
          <cell r="P2891">
            <v>288.89999999999998</v>
          </cell>
        </row>
        <row r="2892">
          <cell r="P2892">
            <v>289</v>
          </cell>
        </row>
        <row r="2893">
          <cell r="P2893">
            <v>289.10000000000002</v>
          </cell>
        </row>
        <row r="2894">
          <cell r="P2894">
            <v>289.2</v>
          </cell>
        </row>
        <row r="2895">
          <cell r="P2895">
            <v>289.3</v>
          </cell>
        </row>
        <row r="2896">
          <cell r="P2896">
            <v>289.39999999999998</v>
          </cell>
        </row>
        <row r="2897">
          <cell r="P2897">
            <v>289.5</v>
          </cell>
        </row>
        <row r="2898">
          <cell r="P2898">
            <v>289.60000000000002</v>
          </cell>
        </row>
        <row r="2899">
          <cell r="P2899">
            <v>289.7</v>
          </cell>
        </row>
        <row r="2900">
          <cell r="P2900">
            <v>289.8</v>
          </cell>
        </row>
        <row r="2901">
          <cell r="P2901">
            <v>289.89999999999998</v>
          </cell>
        </row>
        <row r="2902">
          <cell r="P2902">
            <v>290</v>
          </cell>
        </row>
        <row r="2903">
          <cell r="P2903">
            <v>290.10000000000002</v>
          </cell>
        </row>
        <row r="2904">
          <cell r="P2904">
            <v>290.2</v>
          </cell>
        </row>
        <row r="2905">
          <cell r="P2905">
            <v>290.3</v>
          </cell>
        </row>
        <row r="2906">
          <cell r="P2906">
            <v>290.39999999999998</v>
          </cell>
        </row>
        <row r="2907">
          <cell r="P2907">
            <v>290.5</v>
          </cell>
        </row>
        <row r="2908">
          <cell r="P2908">
            <v>290.60000000000002</v>
          </cell>
        </row>
        <row r="2909">
          <cell r="P2909">
            <v>290.7</v>
          </cell>
        </row>
        <row r="2910">
          <cell r="P2910">
            <v>290.8</v>
          </cell>
        </row>
        <row r="2911">
          <cell r="P2911">
            <v>290.89999999999998</v>
          </cell>
        </row>
        <row r="2912">
          <cell r="P2912">
            <v>291</v>
          </cell>
        </row>
        <row r="2913">
          <cell r="P2913">
            <v>291.10000000000002</v>
          </cell>
        </row>
        <row r="2914">
          <cell r="P2914">
            <v>291.2</v>
          </cell>
        </row>
        <row r="2915">
          <cell r="P2915">
            <v>291.3</v>
          </cell>
        </row>
        <row r="2916">
          <cell r="P2916">
            <v>291.39999999999998</v>
          </cell>
        </row>
        <row r="2917">
          <cell r="P2917">
            <v>291.5</v>
          </cell>
        </row>
        <row r="2918">
          <cell r="P2918">
            <v>291.60000000000002</v>
          </cell>
        </row>
        <row r="2919">
          <cell r="P2919">
            <v>291.7</v>
          </cell>
        </row>
        <row r="2920">
          <cell r="P2920">
            <v>291.8</v>
          </cell>
        </row>
        <row r="2921">
          <cell r="P2921">
            <v>291.89999999999998</v>
          </cell>
        </row>
        <row r="2922">
          <cell r="P2922">
            <v>292</v>
          </cell>
        </row>
        <row r="2923">
          <cell r="P2923">
            <v>292.10000000000002</v>
          </cell>
        </row>
        <row r="2924">
          <cell r="P2924">
            <v>292.2</v>
          </cell>
        </row>
        <row r="2925">
          <cell r="P2925">
            <v>292.3</v>
          </cell>
        </row>
        <row r="2926">
          <cell r="P2926">
            <v>292.39999999999998</v>
          </cell>
        </row>
        <row r="2927">
          <cell r="P2927">
            <v>292.5</v>
          </cell>
        </row>
        <row r="2928">
          <cell r="P2928">
            <v>292.60000000000002</v>
          </cell>
        </row>
        <row r="2929">
          <cell r="P2929">
            <v>292.7</v>
          </cell>
        </row>
        <row r="2930">
          <cell r="P2930">
            <v>292.8</v>
          </cell>
        </row>
        <row r="2931">
          <cell r="P2931">
            <v>292.89999999999998</v>
          </cell>
        </row>
        <row r="2932">
          <cell r="P2932">
            <v>293</v>
          </cell>
        </row>
        <row r="2933">
          <cell r="P2933">
            <v>293.10000000000002</v>
          </cell>
        </row>
        <row r="2934">
          <cell r="P2934">
            <v>293.2</v>
          </cell>
        </row>
        <row r="2935">
          <cell r="P2935">
            <v>293.3</v>
          </cell>
        </row>
        <row r="2936">
          <cell r="P2936">
            <v>293.39999999999998</v>
          </cell>
        </row>
        <row r="2937">
          <cell r="P2937">
            <v>293.5</v>
          </cell>
        </row>
        <row r="2938">
          <cell r="P2938">
            <v>293.60000000000002</v>
          </cell>
        </row>
        <row r="2939">
          <cell r="P2939">
            <v>293.7</v>
          </cell>
        </row>
        <row r="2940">
          <cell r="P2940">
            <v>293.8</v>
          </cell>
        </row>
        <row r="2941">
          <cell r="P2941">
            <v>293.89999999999998</v>
          </cell>
        </row>
        <row r="2942">
          <cell r="P2942">
            <v>294</v>
          </cell>
        </row>
        <row r="2943">
          <cell r="P2943">
            <v>294.10000000000002</v>
          </cell>
        </row>
        <row r="2944">
          <cell r="P2944">
            <v>294.2</v>
          </cell>
        </row>
        <row r="2945">
          <cell r="P2945">
            <v>294.3</v>
          </cell>
        </row>
        <row r="2946">
          <cell r="P2946">
            <v>294.39999999999998</v>
          </cell>
        </row>
        <row r="2947">
          <cell r="P2947">
            <v>294.5</v>
          </cell>
        </row>
        <row r="2948">
          <cell r="P2948">
            <v>294.60000000000002</v>
          </cell>
        </row>
        <row r="2949">
          <cell r="P2949">
            <v>294.7</v>
          </cell>
        </row>
        <row r="2950">
          <cell r="P2950">
            <v>294.8</v>
          </cell>
        </row>
        <row r="2951">
          <cell r="P2951">
            <v>294.89999999999998</v>
          </cell>
        </row>
        <row r="2952">
          <cell r="P2952">
            <v>295</v>
          </cell>
        </row>
        <row r="2953">
          <cell r="P2953">
            <v>295.10000000000002</v>
          </cell>
        </row>
        <row r="2954">
          <cell r="P2954">
            <v>295.2</v>
          </cell>
        </row>
        <row r="2955">
          <cell r="P2955">
            <v>295.3</v>
          </cell>
        </row>
        <row r="2956">
          <cell r="P2956">
            <v>295.39999999999998</v>
          </cell>
        </row>
        <row r="2957">
          <cell r="P2957">
            <v>295.5</v>
          </cell>
        </row>
        <row r="2958">
          <cell r="P2958">
            <v>295.60000000000002</v>
          </cell>
        </row>
        <row r="2959">
          <cell r="P2959">
            <v>295.7</v>
          </cell>
        </row>
        <row r="2960">
          <cell r="P2960">
            <v>295.8</v>
          </cell>
        </row>
        <row r="2961">
          <cell r="P2961">
            <v>295.89999999999998</v>
          </cell>
        </row>
        <row r="2962">
          <cell r="P2962">
            <v>296</v>
          </cell>
        </row>
        <row r="2963">
          <cell r="P2963">
            <v>296.10000000000002</v>
          </cell>
        </row>
        <row r="2964">
          <cell r="P2964">
            <v>296.2</v>
          </cell>
        </row>
        <row r="2965">
          <cell r="P2965">
            <v>296.3</v>
          </cell>
        </row>
        <row r="2966">
          <cell r="P2966">
            <v>296.39999999999998</v>
          </cell>
        </row>
        <row r="2967">
          <cell r="P2967">
            <v>296.5</v>
          </cell>
        </row>
        <row r="2968">
          <cell r="P2968">
            <v>296.60000000000002</v>
          </cell>
        </row>
        <row r="2969">
          <cell r="P2969">
            <v>296.7</v>
          </cell>
        </row>
        <row r="2970">
          <cell r="P2970">
            <v>296.8</v>
          </cell>
        </row>
        <row r="2971">
          <cell r="P2971">
            <v>296.89999999999998</v>
          </cell>
        </row>
        <row r="2972">
          <cell r="P2972">
            <v>297</v>
          </cell>
        </row>
        <row r="2973">
          <cell r="P2973">
            <v>297.10000000000002</v>
          </cell>
        </row>
        <row r="2974">
          <cell r="P2974">
            <v>297.2</v>
          </cell>
        </row>
        <row r="2975">
          <cell r="P2975">
            <v>297.3</v>
          </cell>
        </row>
        <row r="2976">
          <cell r="P2976">
            <v>297.39999999999998</v>
          </cell>
        </row>
        <row r="2977">
          <cell r="P2977">
            <v>297.5</v>
          </cell>
        </row>
        <row r="2978">
          <cell r="P2978">
            <v>297.60000000000002</v>
          </cell>
        </row>
        <row r="2979">
          <cell r="P2979">
            <v>297.7</v>
          </cell>
        </row>
        <row r="2980">
          <cell r="P2980">
            <v>297.8</v>
          </cell>
        </row>
        <row r="2981">
          <cell r="P2981">
            <v>297.89999999999998</v>
          </cell>
        </row>
        <row r="2982">
          <cell r="P2982">
            <v>298</v>
          </cell>
        </row>
        <row r="2983">
          <cell r="P2983">
            <v>298.10000000000002</v>
          </cell>
        </row>
        <row r="2984">
          <cell r="P2984">
            <v>298.2</v>
          </cell>
        </row>
        <row r="2985">
          <cell r="P2985">
            <v>298.3</v>
          </cell>
        </row>
        <row r="2986">
          <cell r="P2986">
            <v>298.39999999999998</v>
          </cell>
        </row>
        <row r="2987">
          <cell r="P2987">
            <v>298.5</v>
          </cell>
        </row>
        <row r="2988">
          <cell r="P2988">
            <v>298.60000000000002</v>
          </cell>
        </row>
        <row r="2989">
          <cell r="P2989">
            <v>298.7</v>
          </cell>
        </row>
        <row r="2990">
          <cell r="P2990">
            <v>298.8</v>
          </cell>
        </row>
        <row r="2991">
          <cell r="P2991">
            <v>298.89999999999998</v>
          </cell>
        </row>
        <row r="2992">
          <cell r="P2992">
            <v>299</v>
          </cell>
        </row>
        <row r="2993">
          <cell r="P2993">
            <v>299.10000000000002</v>
          </cell>
        </row>
        <row r="2994">
          <cell r="P2994">
            <v>299.2</v>
          </cell>
        </row>
        <row r="2995">
          <cell r="P2995">
            <v>299.3</v>
          </cell>
        </row>
        <row r="2996">
          <cell r="P2996">
            <v>299.39999999999998</v>
          </cell>
        </row>
        <row r="2997">
          <cell r="P2997">
            <v>299.5</v>
          </cell>
        </row>
        <row r="2998">
          <cell r="P2998">
            <v>299.60000000000002</v>
          </cell>
        </row>
        <row r="2999">
          <cell r="P2999">
            <v>299.7</v>
          </cell>
        </row>
        <row r="3000">
          <cell r="P3000">
            <v>299.8</v>
          </cell>
        </row>
        <row r="3001">
          <cell r="P3001">
            <v>299.89999999999998</v>
          </cell>
        </row>
        <row r="3002">
          <cell r="P3002">
            <v>300</v>
          </cell>
        </row>
        <row r="3003">
          <cell r="P3003">
            <v>300.10000000000002</v>
          </cell>
        </row>
        <row r="3004">
          <cell r="P3004">
            <v>300.2</v>
          </cell>
        </row>
        <row r="3005">
          <cell r="P3005">
            <v>300.3</v>
          </cell>
        </row>
        <row r="3006">
          <cell r="P3006">
            <v>300.39999999999998</v>
          </cell>
        </row>
        <row r="3007">
          <cell r="P3007">
            <v>300.5</v>
          </cell>
        </row>
        <row r="3008">
          <cell r="P3008">
            <v>300.60000000000002</v>
          </cell>
        </row>
        <row r="3009">
          <cell r="P3009">
            <v>300.7</v>
          </cell>
        </row>
        <row r="3010">
          <cell r="P3010">
            <v>300.8</v>
          </cell>
        </row>
        <row r="3011">
          <cell r="P3011">
            <v>300.89999999999998</v>
          </cell>
        </row>
        <row r="3012">
          <cell r="P3012">
            <v>301</v>
          </cell>
        </row>
        <row r="3013">
          <cell r="P3013">
            <v>301.10000000000002</v>
          </cell>
        </row>
        <row r="3014">
          <cell r="P3014">
            <v>301.2</v>
          </cell>
        </row>
        <row r="3015">
          <cell r="P3015">
            <v>301.3</v>
          </cell>
        </row>
        <row r="3016">
          <cell r="P3016">
            <v>301.39999999999998</v>
          </cell>
        </row>
        <row r="3017">
          <cell r="P3017">
            <v>301.5</v>
          </cell>
        </row>
        <row r="3018">
          <cell r="P3018">
            <v>301.60000000000002</v>
          </cell>
        </row>
        <row r="3019">
          <cell r="P3019">
            <v>301.7</v>
          </cell>
        </row>
        <row r="3020">
          <cell r="P3020">
            <v>301.8</v>
          </cell>
        </row>
        <row r="3021">
          <cell r="P3021">
            <v>301.89999999999998</v>
          </cell>
        </row>
        <row r="3022">
          <cell r="P3022">
            <v>302</v>
          </cell>
        </row>
        <row r="3023">
          <cell r="P3023">
            <v>302.10000000000002</v>
          </cell>
        </row>
        <row r="3024">
          <cell r="P3024">
            <v>302.2</v>
          </cell>
        </row>
        <row r="3025">
          <cell r="P3025">
            <v>302.3</v>
          </cell>
        </row>
        <row r="3026">
          <cell r="P3026">
            <v>302.39999999999998</v>
          </cell>
        </row>
        <row r="3027">
          <cell r="P3027">
            <v>302.5</v>
          </cell>
        </row>
        <row r="3028">
          <cell r="P3028">
            <v>302.60000000000002</v>
          </cell>
        </row>
        <row r="3029">
          <cell r="P3029">
            <v>302.7</v>
          </cell>
        </row>
        <row r="3030">
          <cell r="P3030">
            <v>302.8</v>
          </cell>
        </row>
        <row r="3031">
          <cell r="P3031">
            <v>302.89999999999998</v>
          </cell>
        </row>
        <row r="3032">
          <cell r="P3032">
            <v>303</v>
          </cell>
        </row>
        <row r="3033">
          <cell r="P3033">
            <v>303.10000000000002</v>
          </cell>
        </row>
        <row r="3034">
          <cell r="P3034">
            <v>303.2</v>
          </cell>
        </row>
        <row r="3035">
          <cell r="P3035">
            <v>303.3</v>
          </cell>
        </row>
        <row r="3036">
          <cell r="P3036">
            <v>303.39999999999998</v>
          </cell>
        </row>
        <row r="3037">
          <cell r="P3037">
            <v>303.5</v>
          </cell>
        </row>
        <row r="3038">
          <cell r="P3038">
            <v>303.60000000000002</v>
          </cell>
        </row>
        <row r="3039">
          <cell r="P3039">
            <v>303.7</v>
          </cell>
        </row>
        <row r="3040">
          <cell r="P3040">
            <v>303.8</v>
          </cell>
        </row>
        <row r="3041">
          <cell r="P3041">
            <v>303.89999999999998</v>
          </cell>
        </row>
        <row r="3042">
          <cell r="P3042">
            <v>304</v>
          </cell>
        </row>
        <row r="3043">
          <cell r="P3043">
            <v>304.10000000000002</v>
          </cell>
        </row>
        <row r="3044">
          <cell r="P3044">
            <v>304.2</v>
          </cell>
        </row>
        <row r="3045">
          <cell r="P3045">
            <v>304.3</v>
          </cell>
        </row>
        <row r="3046">
          <cell r="P3046">
            <v>304.39999999999998</v>
          </cell>
        </row>
        <row r="3047">
          <cell r="P3047">
            <v>304.5</v>
          </cell>
        </row>
        <row r="3048">
          <cell r="P3048">
            <v>304.60000000000002</v>
          </cell>
        </row>
        <row r="3049">
          <cell r="P3049">
            <v>304.7</v>
          </cell>
        </row>
        <row r="3050">
          <cell r="P3050">
            <v>304.8</v>
          </cell>
        </row>
        <row r="3051">
          <cell r="P3051">
            <v>304.89999999999998</v>
          </cell>
        </row>
        <row r="3052">
          <cell r="P3052">
            <v>305</v>
          </cell>
        </row>
        <row r="3053">
          <cell r="P3053">
            <v>305.10000000000002</v>
          </cell>
        </row>
        <row r="3054">
          <cell r="P3054">
            <v>305.2</v>
          </cell>
        </row>
        <row r="3055">
          <cell r="P3055">
            <v>305.3</v>
          </cell>
        </row>
        <row r="3056">
          <cell r="P3056">
            <v>305.39999999999998</v>
          </cell>
        </row>
        <row r="3057">
          <cell r="P3057">
            <v>305.5</v>
          </cell>
        </row>
        <row r="3058">
          <cell r="P3058">
            <v>305.60000000000002</v>
          </cell>
        </row>
        <row r="3059">
          <cell r="P3059">
            <v>305.7</v>
          </cell>
        </row>
        <row r="3060">
          <cell r="P3060">
            <v>305.8</v>
          </cell>
        </row>
        <row r="3061">
          <cell r="P3061">
            <v>305.89999999999998</v>
          </cell>
        </row>
        <row r="3062">
          <cell r="P3062">
            <v>306</v>
          </cell>
        </row>
        <row r="3063">
          <cell r="P3063">
            <v>306.10000000000002</v>
          </cell>
        </row>
        <row r="3064">
          <cell r="P3064">
            <v>306.2</v>
          </cell>
        </row>
        <row r="3065">
          <cell r="P3065">
            <v>306.3</v>
          </cell>
        </row>
        <row r="3066">
          <cell r="P3066">
            <v>306.39999999999998</v>
          </cell>
        </row>
        <row r="3067">
          <cell r="P3067">
            <v>306.5</v>
          </cell>
        </row>
        <row r="3068">
          <cell r="P3068">
            <v>306.60000000000002</v>
          </cell>
        </row>
        <row r="3069">
          <cell r="P3069">
            <v>306.7</v>
          </cell>
        </row>
        <row r="3070">
          <cell r="P3070">
            <v>306.8</v>
          </cell>
        </row>
        <row r="3071">
          <cell r="P3071">
            <v>306.89999999999998</v>
          </cell>
        </row>
        <row r="3072">
          <cell r="P3072">
            <v>307</v>
          </cell>
        </row>
        <row r="3073">
          <cell r="P3073">
            <v>307.10000000000002</v>
          </cell>
        </row>
        <row r="3074">
          <cell r="P3074">
            <v>307.2</v>
          </cell>
        </row>
        <row r="3075">
          <cell r="P3075">
            <v>307.3</v>
          </cell>
        </row>
        <row r="3076">
          <cell r="P3076">
            <v>307.39999999999998</v>
          </cell>
        </row>
        <row r="3077">
          <cell r="P3077">
            <v>307.5</v>
          </cell>
        </row>
        <row r="3078">
          <cell r="P3078">
            <v>307.60000000000002</v>
          </cell>
        </row>
        <row r="3079">
          <cell r="P3079">
            <v>307.7</v>
          </cell>
        </row>
        <row r="3080">
          <cell r="P3080">
            <v>307.8</v>
          </cell>
        </row>
        <row r="3081">
          <cell r="P3081">
            <v>307.89999999999998</v>
          </cell>
        </row>
        <row r="3082">
          <cell r="P3082">
            <v>308</v>
          </cell>
        </row>
        <row r="3083">
          <cell r="P3083">
            <v>308.10000000000002</v>
          </cell>
        </row>
        <row r="3084">
          <cell r="P3084">
            <v>308.2</v>
          </cell>
        </row>
        <row r="3085">
          <cell r="P3085">
            <v>308.3</v>
          </cell>
        </row>
        <row r="3086">
          <cell r="P3086">
            <v>308.39999999999998</v>
          </cell>
        </row>
        <row r="3087">
          <cell r="P3087">
            <v>308.5</v>
          </cell>
        </row>
        <row r="3088">
          <cell r="P3088">
            <v>308.60000000000002</v>
          </cell>
        </row>
        <row r="3089">
          <cell r="P3089">
            <v>308.7</v>
          </cell>
        </row>
        <row r="3090">
          <cell r="P3090">
            <v>308.8</v>
          </cell>
        </row>
        <row r="3091">
          <cell r="P3091">
            <v>308.89999999999998</v>
          </cell>
        </row>
        <row r="3092">
          <cell r="P3092">
            <v>309</v>
          </cell>
        </row>
        <row r="3093">
          <cell r="P3093">
            <v>309.10000000000002</v>
          </cell>
        </row>
        <row r="3094">
          <cell r="P3094">
            <v>309.2</v>
          </cell>
        </row>
        <row r="3095">
          <cell r="P3095">
            <v>309.3</v>
          </cell>
        </row>
        <row r="3096">
          <cell r="P3096">
            <v>309.39999999999998</v>
          </cell>
        </row>
        <row r="3097">
          <cell r="P3097">
            <v>309.5</v>
          </cell>
        </row>
        <row r="3098">
          <cell r="P3098">
            <v>309.60000000000002</v>
          </cell>
        </row>
        <row r="3099">
          <cell r="P3099">
            <v>309.7</v>
          </cell>
        </row>
        <row r="3100">
          <cell r="P3100">
            <v>309.8</v>
          </cell>
        </row>
        <row r="3101">
          <cell r="P3101">
            <v>309.89999999999998</v>
          </cell>
        </row>
        <row r="3102">
          <cell r="P3102">
            <v>310</v>
          </cell>
        </row>
        <row r="3103">
          <cell r="P3103">
            <v>310.10000000000002</v>
          </cell>
        </row>
        <row r="3104">
          <cell r="P3104">
            <v>310.2</v>
          </cell>
        </row>
        <row r="3105">
          <cell r="P3105">
            <v>310.3</v>
          </cell>
        </row>
        <row r="3106">
          <cell r="P3106">
            <v>310.39999999999998</v>
          </cell>
        </row>
        <row r="3107">
          <cell r="P3107">
            <v>310.5</v>
          </cell>
        </row>
        <row r="3108">
          <cell r="P3108">
            <v>310.60000000000002</v>
          </cell>
        </row>
        <row r="3109">
          <cell r="P3109">
            <v>310.7</v>
          </cell>
        </row>
        <row r="3110">
          <cell r="P3110">
            <v>310.8</v>
          </cell>
        </row>
        <row r="3111">
          <cell r="P3111">
            <v>310.89999999999998</v>
          </cell>
        </row>
        <row r="3112">
          <cell r="P3112">
            <v>311</v>
          </cell>
        </row>
        <row r="3113">
          <cell r="P3113">
            <v>311.10000000000002</v>
          </cell>
        </row>
        <row r="3114">
          <cell r="P3114">
            <v>311.2</v>
          </cell>
        </row>
        <row r="3115">
          <cell r="P3115">
            <v>311.3</v>
          </cell>
        </row>
        <row r="3116">
          <cell r="P3116">
            <v>311.39999999999998</v>
          </cell>
        </row>
        <row r="3117">
          <cell r="P3117">
            <v>311.5</v>
          </cell>
        </row>
        <row r="3118">
          <cell r="P3118">
            <v>311.60000000000002</v>
          </cell>
        </row>
        <row r="3119">
          <cell r="P3119">
            <v>311.7</v>
          </cell>
        </row>
        <row r="3120">
          <cell r="P3120">
            <v>311.8</v>
          </cell>
        </row>
        <row r="3121">
          <cell r="P3121">
            <v>311.89999999999998</v>
          </cell>
        </row>
        <row r="3122">
          <cell r="P3122">
            <v>312</v>
          </cell>
        </row>
        <row r="3123">
          <cell r="P3123">
            <v>312.10000000000002</v>
          </cell>
        </row>
        <row r="3124">
          <cell r="P3124">
            <v>312.2</v>
          </cell>
        </row>
        <row r="3125">
          <cell r="P3125">
            <v>312.3</v>
          </cell>
        </row>
        <row r="3126">
          <cell r="P3126">
            <v>312.39999999999998</v>
          </cell>
        </row>
        <row r="3127">
          <cell r="P3127">
            <v>312.5</v>
          </cell>
        </row>
        <row r="3128">
          <cell r="P3128">
            <v>312.60000000000002</v>
          </cell>
        </row>
        <row r="3129">
          <cell r="P3129">
            <v>312.7</v>
          </cell>
        </row>
        <row r="3130">
          <cell r="P3130">
            <v>312.8</v>
          </cell>
        </row>
        <row r="3131">
          <cell r="P3131">
            <v>312.89999999999998</v>
          </cell>
        </row>
        <row r="3132">
          <cell r="P3132">
            <v>313</v>
          </cell>
        </row>
        <row r="3133">
          <cell r="P3133">
            <v>313.10000000000002</v>
          </cell>
        </row>
        <row r="3134">
          <cell r="P3134">
            <v>313.2</v>
          </cell>
        </row>
        <row r="3135">
          <cell r="P3135">
            <v>313.3</v>
          </cell>
        </row>
        <row r="3136">
          <cell r="P3136">
            <v>313.39999999999998</v>
          </cell>
        </row>
        <row r="3137">
          <cell r="P3137">
            <v>313.5</v>
          </cell>
        </row>
        <row r="3138">
          <cell r="P3138">
            <v>313.60000000000002</v>
          </cell>
        </row>
        <row r="3139">
          <cell r="P3139">
            <v>313.7</v>
          </cell>
        </row>
        <row r="3140">
          <cell r="P3140">
            <v>313.8</v>
          </cell>
        </row>
        <row r="3141">
          <cell r="P3141">
            <v>313.89999999999998</v>
          </cell>
        </row>
        <row r="3142">
          <cell r="P3142">
            <v>314</v>
          </cell>
        </row>
        <row r="3143">
          <cell r="P3143">
            <v>314.10000000000002</v>
          </cell>
        </row>
        <row r="3144">
          <cell r="P3144">
            <v>314.2</v>
          </cell>
        </row>
        <row r="3145">
          <cell r="P3145">
            <v>314.3</v>
          </cell>
        </row>
        <row r="3146">
          <cell r="P3146">
            <v>314.39999999999998</v>
          </cell>
        </row>
        <row r="3147">
          <cell r="P3147">
            <v>314.5</v>
          </cell>
        </row>
        <row r="3148">
          <cell r="P3148">
            <v>314.60000000000002</v>
          </cell>
        </row>
        <row r="3149">
          <cell r="P3149">
            <v>314.7</v>
          </cell>
        </row>
        <row r="3150">
          <cell r="P3150">
            <v>314.8</v>
          </cell>
        </row>
        <row r="3151">
          <cell r="P3151">
            <v>314.89999999999998</v>
          </cell>
        </row>
        <row r="3152">
          <cell r="P3152">
            <v>315</v>
          </cell>
        </row>
        <row r="3153">
          <cell r="P3153">
            <v>315.10000000000002</v>
          </cell>
        </row>
        <row r="3154">
          <cell r="P3154">
            <v>315.2</v>
          </cell>
        </row>
        <row r="3155">
          <cell r="P3155">
            <v>315.3</v>
          </cell>
        </row>
        <row r="3156">
          <cell r="P3156">
            <v>315.39999999999998</v>
          </cell>
        </row>
        <row r="3157">
          <cell r="P3157">
            <v>315.5</v>
          </cell>
        </row>
        <row r="3158">
          <cell r="P3158">
            <v>315.60000000000002</v>
          </cell>
        </row>
        <row r="3159">
          <cell r="P3159">
            <v>315.7</v>
          </cell>
        </row>
        <row r="3160">
          <cell r="P3160">
            <v>315.8</v>
          </cell>
        </row>
        <row r="3161">
          <cell r="P3161">
            <v>315.89999999999998</v>
          </cell>
        </row>
        <row r="3162">
          <cell r="P3162">
            <v>316</v>
          </cell>
        </row>
        <row r="3163">
          <cell r="P3163">
            <v>316.10000000000002</v>
          </cell>
        </row>
        <row r="3164">
          <cell r="P3164">
            <v>316.2</v>
          </cell>
        </row>
        <row r="3165">
          <cell r="P3165">
            <v>316.3</v>
          </cell>
        </row>
        <row r="3166">
          <cell r="P3166">
            <v>316.39999999999998</v>
          </cell>
        </row>
        <row r="3167">
          <cell r="P3167">
            <v>316.5</v>
          </cell>
        </row>
        <row r="3168">
          <cell r="P3168">
            <v>316.60000000000002</v>
          </cell>
        </row>
        <row r="3169">
          <cell r="P3169">
            <v>316.7</v>
          </cell>
        </row>
        <row r="3170">
          <cell r="P3170">
            <v>316.8</v>
          </cell>
        </row>
        <row r="3171">
          <cell r="P3171">
            <v>316.89999999999998</v>
          </cell>
        </row>
        <row r="3172">
          <cell r="P3172">
            <v>317</v>
          </cell>
        </row>
        <row r="3173">
          <cell r="P3173">
            <v>317.10000000000002</v>
          </cell>
        </row>
        <row r="3174">
          <cell r="P3174">
            <v>317.2</v>
          </cell>
        </row>
        <row r="3175">
          <cell r="P3175">
            <v>317.3</v>
          </cell>
        </row>
        <row r="3176">
          <cell r="P3176">
            <v>317.39999999999998</v>
          </cell>
        </row>
        <row r="3177">
          <cell r="P3177">
            <v>317.5</v>
          </cell>
        </row>
        <row r="3178">
          <cell r="P3178">
            <v>317.60000000000002</v>
          </cell>
        </row>
        <row r="3179">
          <cell r="P3179">
            <v>317.7</v>
          </cell>
        </row>
        <row r="3180">
          <cell r="P3180">
            <v>317.8</v>
          </cell>
        </row>
        <row r="3181">
          <cell r="P3181">
            <v>317.89999999999998</v>
          </cell>
        </row>
        <row r="3182">
          <cell r="P3182">
            <v>318</v>
          </cell>
        </row>
        <row r="3183">
          <cell r="P3183">
            <v>318.10000000000002</v>
          </cell>
        </row>
        <row r="3184">
          <cell r="P3184">
            <v>318.2</v>
          </cell>
        </row>
        <row r="3185">
          <cell r="P3185">
            <v>318.3</v>
          </cell>
        </row>
        <row r="3186">
          <cell r="P3186">
            <v>318.39999999999998</v>
          </cell>
        </row>
        <row r="3187">
          <cell r="P3187">
            <v>318.5</v>
          </cell>
        </row>
        <row r="3188">
          <cell r="P3188">
            <v>318.60000000000002</v>
          </cell>
        </row>
        <row r="3189">
          <cell r="P3189">
            <v>318.7</v>
          </cell>
        </row>
        <row r="3190">
          <cell r="P3190">
            <v>318.8</v>
          </cell>
        </row>
        <row r="3191">
          <cell r="P3191">
            <v>318.89999999999998</v>
          </cell>
        </row>
        <row r="3192">
          <cell r="P3192">
            <v>319</v>
          </cell>
        </row>
        <row r="3193">
          <cell r="P3193">
            <v>319.10000000000002</v>
          </cell>
        </row>
        <row r="3194">
          <cell r="P3194">
            <v>319.2</v>
          </cell>
        </row>
        <row r="3195">
          <cell r="P3195">
            <v>319.3</v>
          </cell>
        </row>
        <row r="3196">
          <cell r="P3196">
            <v>319.39999999999998</v>
          </cell>
        </row>
        <row r="3197">
          <cell r="P3197">
            <v>319.5</v>
          </cell>
        </row>
        <row r="3198">
          <cell r="P3198">
            <v>319.60000000000002</v>
          </cell>
        </row>
        <row r="3199">
          <cell r="P3199">
            <v>319.7</v>
          </cell>
        </row>
        <row r="3200">
          <cell r="P3200">
            <v>319.8</v>
          </cell>
        </row>
        <row r="3201">
          <cell r="P3201">
            <v>319.89999999999998</v>
          </cell>
        </row>
        <row r="3202">
          <cell r="P3202">
            <v>320</v>
          </cell>
        </row>
        <row r="3203">
          <cell r="P3203">
            <v>320.10000000000002</v>
          </cell>
        </row>
        <row r="3204">
          <cell r="P3204">
            <v>320.2</v>
          </cell>
        </row>
        <row r="3205">
          <cell r="P3205">
            <v>320.3</v>
          </cell>
        </row>
        <row r="3206">
          <cell r="P3206">
            <v>320.39999999999998</v>
          </cell>
        </row>
        <row r="3207">
          <cell r="P3207">
            <v>320.5</v>
          </cell>
        </row>
        <row r="3208">
          <cell r="P3208">
            <v>320.60000000000002</v>
          </cell>
        </row>
        <row r="3209">
          <cell r="P3209">
            <v>320.7</v>
          </cell>
        </row>
        <row r="3210">
          <cell r="P3210">
            <v>320.8</v>
          </cell>
        </row>
        <row r="3211">
          <cell r="P3211">
            <v>320.89999999999998</v>
          </cell>
        </row>
        <row r="3212">
          <cell r="P3212">
            <v>321</v>
          </cell>
        </row>
        <row r="3213">
          <cell r="P3213">
            <v>321.10000000000002</v>
          </cell>
        </row>
        <row r="3214">
          <cell r="P3214">
            <v>321.2</v>
          </cell>
        </row>
        <row r="3215">
          <cell r="P3215">
            <v>321.3</v>
          </cell>
        </row>
        <row r="3216">
          <cell r="P3216">
            <v>321.39999999999998</v>
          </cell>
        </row>
        <row r="3217">
          <cell r="P3217">
            <v>321.5</v>
          </cell>
        </row>
        <row r="3218">
          <cell r="P3218">
            <v>321.60000000000002</v>
          </cell>
        </row>
        <row r="3219">
          <cell r="P3219">
            <v>321.7</v>
          </cell>
        </row>
        <row r="3220">
          <cell r="P3220">
            <v>321.8</v>
          </cell>
        </row>
        <row r="3221">
          <cell r="P3221">
            <v>321.89999999999998</v>
          </cell>
        </row>
        <row r="3222">
          <cell r="P3222">
            <v>322</v>
          </cell>
        </row>
        <row r="3223">
          <cell r="P3223">
            <v>322.10000000000002</v>
          </cell>
        </row>
        <row r="3224">
          <cell r="P3224">
            <v>322.2</v>
          </cell>
        </row>
        <row r="3225">
          <cell r="P3225">
            <v>322.3</v>
          </cell>
        </row>
        <row r="3226">
          <cell r="P3226">
            <v>322.39999999999998</v>
          </cell>
        </row>
        <row r="3227">
          <cell r="P3227">
            <v>322.5</v>
          </cell>
        </row>
        <row r="3228">
          <cell r="P3228">
            <v>322.60000000000002</v>
          </cell>
        </row>
        <row r="3229">
          <cell r="P3229">
            <v>322.7</v>
          </cell>
        </row>
        <row r="3230">
          <cell r="P3230">
            <v>322.8</v>
          </cell>
        </row>
        <row r="3231">
          <cell r="P3231">
            <v>322.89999999999998</v>
          </cell>
        </row>
        <row r="3232">
          <cell r="P3232">
            <v>323</v>
          </cell>
        </row>
        <row r="3233">
          <cell r="P3233">
            <v>323.10000000000002</v>
          </cell>
        </row>
        <row r="3234">
          <cell r="P3234">
            <v>323.2</v>
          </cell>
        </row>
        <row r="3235">
          <cell r="P3235">
            <v>323.3</v>
          </cell>
        </row>
        <row r="3236">
          <cell r="P3236">
            <v>323.39999999999998</v>
          </cell>
        </row>
        <row r="3237">
          <cell r="P3237">
            <v>323.5</v>
          </cell>
        </row>
        <row r="3238">
          <cell r="P3238">
            <v>323.60000000000002</v>
          </cell>
        </row>
        <row r="3239">
          <cell r="P3239">
            <v>323.7</v>
          </cell>
        </row>
        <row r="3240">
          <cell r="P3240">
            <v>323.8</v>
          </cell>
        </row>
        <row r="3241">
          <cell r="P3241">
            <v>323.89999999999998</v>
          </cell>
        </row>
        <row r="3242">
          <cell r="P3242">
            <v>324</v>
          </cell>
        </row>
        <row r="3243">
          <cell r="P3243">
            <v>324.10000000000002</v>
          </cell>
        </row>
        <row r="3244">
          <cell r="P3244">
            <v>324.2</v>
          </cell>
        </row>
        <row r="3245">
          <cell r="P3245">
            <v>324.3</v>
          </cell>
        </row>
        <row r="3246">
          <cell r="P3246">
            <v>324.39999999999998</v>
          </cell>
        </row>
        <row r="3247">
          <cell r="P3247">
            <v>324.5</v>
          </cell>
        </row>
        <row r="3248">
          <cell r="P3248">
            <v>324.60000000000002</v>
          </cell>
        </row>
        <row r="3249">
          <cell r="P3249">
            <v>324.7</v>
          </cell>
        </row>
        <row r="3250">
          <cell r="P3250">
            <v>324.8</v>
          </cell>
        </row>
        <row r="3251">
          <cell r="P3251">
            <v>324.89999999999998</v>
          </cell>
        </row>
        <row r="3252">
          <cell r="P3252">
            <v>325</v>
          </cell>
        </row>
        <row r="3253">
          <cell r="P3253">
            <v>325.10000000000002</v>
          </cell>
        </row>
        <row r="3254">
          <cell r="P3254">
            <v>325.2</v>
          </cell>
        </row>
        <row r="3255">
          <cell r="P3255">
            <v>325.3</v>
          </cell>
        </row>
        <row r="3256">
          <cell r="P3256">
            <v>325.39999999999998</v>
          </cell>
        </row>
        <row r="3257">
          <cell r="P3257">
            <v>325.5</v>
          </cell>
        </row>
        <row r="3258">
          <cell r="P3258">
            <v>325.60000000000002</v>
          </cell>
        </row>
        <row r="3259">
          <cell r="P3259">
            <v>325.7</v>
          </cell>
        </row>
        <row r="3260">
          <cell r="P3260">
            <v>325.8</v>
          </cell>
        </row>
        <row r="3261">
          <cell r="P3261">
            <v>325.89999999999998</v>
          </cell>
        </row>
        <row r="3262">
          <cell r="P3262">
            <v>326</v>
          </cell>
        </row>
        <row r="3263">
          <cell r="P3263">
            <v>326.10000000000002</v>
          </cell>
        </row>
        <row r="3264">
          <cell r="P3264">
            <v>326.2</v>
          </cell>
        </row>
        <row r="3265">
          <cell r="P3265">
            <v>326.3</v>
          </cell>
        </row>
        <row r="3266">
          <cell r="P3266">
            <v>326.39999999999998</v>
          </cell>
        </row>
        <row r="3267">
          <cell r="P3267">
            <v>326.5</v>
          </cell>
        </row>
        <row r="3268">
          <cell r="P3268">
            <v>326.60000000000002</v>
          </cell>
        </row>
        <row r="3269">
          <cell r="P3269">
            <v>326.7</v>
          </cell>
        </row>
        <row r="3270">
          <cell r="P3270">
            <v>326.8</v>
          </cell>
        </row>
        <row r="3271">
          <cell r="P3271">
            <v>326.89999999999998</v>
          </cell>
        </row>
        <row r="3272">
          <cell r="P3272">
            <v>327</v>
          </cell>
        </row>
        <row r="3273">
          <cell r="P3273">
            <v>327.10000000000002</v>
          </cell>
        </row>
        <row r="3274">
          <cell r="P3274">
            <v>327.2</v>
          </cell>
        </row>
        <row r="3275">
          <cell r="P3275">
            <v>327.3</v>
          </cell>
        </row>
        <row r="3276">
          <cell r="P3276">
            <v>327.39999999999998</v>
          </cell>
        </row>
        <row r="3277">
          <cell r="P3277">
            <v>327.5</v>
          </cell>
        </row>
        <row r="3278">
          <cell r="P3278">
            <v>327.60000000000002</v>
          </cell>
        </row>
        <row r="3279">
          <cell r="P3279">
            <v>327.7</v>
          </cell>
        </row>
        <row r="3280">
          <cell r="P3280">
            <v>327.8</v>
          </cell>
        </row>
        <row r="3281">
          <cell r="P3281">
            <v>327.9</v>
          </cell>
        </row>
        <row r="3282">
          <cell r="P3282">
            <v>328</v>
          </cell>
        </row>
        <row r="3283">
          <cell r="P3283">
            <v>328.1</v>
          </cell>
        </row>
        <row r="3284">
          <cell r="P3284">
            <v>328.2</v>
          </cell>
        </row>
        <row r="3285">
          <cell r="P3285">
            <v>328.3</v>
          </cell>
        </row>
        <row r="3286">
          <cell r="P3286">
            <v>328.4</v>
          </cell>
        </row>
        <row r="3287">
          <cell r="P3287">
            <v>328.5</v>
          </cell>
        </row>
        <row r="3288">
          <cell r="P3288">
            <v>328.6</v>
          </cell>
        </row>
        <row r="3289">
          <cell r="P3289">
            <v>328.7</v>
          </cell>
        </row>
        <row r="3290">
          <cell r="P3290">
            <v>328.8</v>
          </cell>
        </row>
        <row r="3291">
          <cell r="P3291">
            <v>328.9</v>
          </cell>
        </row>
        <row r="3292">
          <cell r="P3292">
            <v>329</v>
          </cell>
        </row>
        <row r="3293">
          <cell r="P3293">
            <v>329.1</v>
          </cell>
        </row>
        <row r="3294">
          <cell r="P3294">
            <v>329.2</v>
          </cell>
        </row>
        <row r="3295">
          <cell r="P3295">
            <v>329.3</v>
          </cell>
        </row>
        <row r="3296">
          <cell r="P3296">
            <v>329.4</v>
          </cell>
        </row>
        <row r="3297">
          <cell r="P3297">
            <v>329.5</v>
          </cell>
        </row>
        <row r="3298">
          <cell r="P3298">
            <v>329.6</v>
          </cell>
        </row>
        <row r="3299">
          <cell r="P3299">
            <v>329.7</v>
          </cell>
        </row>
        <row r="3300">
          <cell r="P3300">
            <v>329.8</v>
          </cell>
        </row>
        <row r="3301">
          <cell r="P3301">
            <v>329.9</v>
          </cell>
        </row>
        <row r="3302">
          <cell r="P3302">
            <v>330</v>
          </cell>
        </row>
        <row r="3303">
          <cell r="P3303">
            <v>330.1</v>
          </cell>
        </row>
        <row r="3304">
          <cell r="P3304">
            <v>330.2</v>
          </cell>
        </row>
        <row r="3305">
          <cell r="P3305">
            <v>330.3</v>
          </cell>
        </row>
        <row r="3306">
          <cell r="P3306">
            <v>330.4</v>
          </cell>
        </row>
        <row r="3307">
          <cell r="P3307">
            <v>330.5</v>
          </cell>
        </row>
        <row r="3308">
          <cell r="P3308">
            <v>330.6</v>
          </cell>
        </row>
        <row r="3309">
          <cell r="P3309">
            <v>330.7</v>
          </cell>
        </row>
        <row r="3310">
          <cell r="P3310">
            <v>330.8</v>
          </cell>
        </row>
        <row r="3311">
          <cell r="P3311">
            <v>330.9</v>
          </cell>
        </row>
        <row r="3312">
          <cell r="P3312">
            <v>331</v>
          </cell>
        </row>
        <row r="3313">
          <cell r="P3313">
            <v>331.1</v>
          </cell>
        </row>
        <row r="3314">
          <cell r="P3314">
            <v>331.2</v>
          </cell>
        </row>
        <row r="3315">
          <cell r="P3315">
            <v>331.3</v>
          </cell>
        </row>
        <row r="3316">
          <cell r="P3316">
            <v>331.4</v>
          </cell>
        </row>
        <row r="3317">
          <cell r="P3317">
            <v>331.5</v>
          </cell>
        </row>
        <row r="3318">
          <cell r="P3318">
            <v>331.6</v>
          </cell>
        </row>
        <row r="3319">
          <cell r="P3319">
            <v>331.7</v>
          </cell>
        </row>
        <row r="3320">
          <cell r="P3320">
            <v>331.8</v>
          </cell>
        </row>
        <row r="3321">
          <cell r="P3321">
            <v>331.9</v>
          </cell>
        </row>
        <row r="3322">
          <cell r="P3322">
            <v>332</v>
          </cell>
        </row>
        <row r="3323">
          <cell r="P3323">
            <v>332.1</v>
          </cell>
        </row>
        <row r="3324">
          <cell r="P3324">
            <v>332.2</v>
          </cell>
        </row>
        <row r="3325">
          <cell r="P3325">
            <v>332.3</v>
          </cell>
        </row>
        <row r="3326">
          <cell r="P3326">
            <v>332.4</v>
          </cell>
        </row>
        <row r="3327">
          <cell r="P3327">
            <v>332.5</v>
          </cell>
        </row>
        <row r="3328">
          <cell r="P3328">
            <v>332.6</v>
          </cell>
        </row>
        <row r="3329">
          <cell r="P3329">
            <v>332.7</v>
          </cell>
        </row>
        <row r="3330">
          <cell r="P3330">
            <v>332.8</v>
          </cell>
        </row>
        <row r="3331">
          <cell r="P3331">
            <v>332.9</v>
          </cell>
        </row>
        <row r="3332">
          <cell r="P3332">
            <v>333</v>
          </cell>
        </row>
        <row r="3333">
          <cell r="P3333">
            <v>333.1</v>
          </cell>
        </row>
        <row r="3334">
          <cell r="P3334">
            <v>333.2</v>
          </cell>
        </row>
        <row r="3335">
          <cell r="P3335">
            <v>333.3</v>
          </cell>
        </row>
        <row r="3336">
          <cell r="P3336">
            <v>333.4</v>
          </cell>
        </row>
        <row r="3337">
          <cell r="P3337">
            <v>333.5</v>
          </cell>
        </row>
        <row r="3338">
          <cell r="P3338">
            <v>333.6</v>
          </cell>
        </row>
        <row r="3339">
          <cell r="P3339">
            <v>333.7</v>
          </cell>
        </row>
        <row r="3340">
          <cell r="P3340">
            <v>333.8</v>
          </cell>
        </row>
        <row r="3341">
          <cell r="P3341">
            <v>333.9</v>
          </cell>
        </row>
        <row r="3342">
          <cell r="P3342">
            <v>334</v>
          </cell>
        </row>
        <row r="3343">
          <cell r="P3343">
            <v>334.1</v>
          </cell>
        </row>
        <row r="3344">
          <cell r="P3344">
            <v>334.2</v>
          </cell>
        </row>
        <row r="3345">
          <cell r="P3345">
            <v>334.3</v>
          </cell>
        </row>
        <row r="3346">
          <cell r="P3346">
            <v>334.4</v>
          </cell>
        </row>
        <row r="3347">
          <cell r="P3347">
            <v>334.5</v>
          </cell>
        </row>
        <row r="3348">
          <cell r="P3348">
            <v>334.6</v>
          </cell>
        </row>
        <row r="3349">
          <cell r="P3349">
            <v>334.7</v>
          </cell>
        </row>
        <row r="3350">
          <cell r="P3350">
            <v>334.8</v>
          </cell>
        </row>
        <row r="3351">
          <cell r="P3351">
            <v>334.9</v>
          </cell>
        </row>
        <row r="3352">
          <cell r="P3352">
            <v>335</v>
          </cell>
        </row>
        <row r="3353">
          <cell r="P3353">
            <v>335.1</v>
          </cell>
        </row>
        <row r="3354">
          <cell r="P3354">
            <v>335.2</v>
          </cell>
        </row>
        <row r="3355">
          <cell r="P3355">
            <v>335.3</v>
          </cell>
        </row>
        <row r="3356">
          <cell r="P3356">
            <v>335.4</v>
          </cell>
        </row>
        <row r="3357">
          <cell r="P3357">
            <v>335.5</v>
          </cell>
        </row>
        <row r="3358">
          <cell r="P3358">
            <v>335.6</v>
          </cell>
        </row>
        <row r="3359">
          <cell r="P3359">
            <v>335.7</v>
          </cell>
        </row>
        <row r="3360">
          <cell r="P3360">
            <v>335.8</v>
          </cell>
        </row>
        <row r="3361">
          <cell r="P3361">
            <v>335.9</v>
          </cell>
        </row>
        <row r="3362">
          <cell r="P3362">
            <v>336</v>
          </cell>
        </row>
        <row r="3363">
          <cell r="P3363">
            <v>336.1</v>
          </cell>
        </row>
        <row r="3364">
          <cell r="P3364">
            <v>336.2</v>
          </cell>
        </row>
        <row r="3365">
          <cell r="P3365">
            <v>336.3</v>
          </cell>
        </row>
        <row r="3366">
          <cell r="P3366">
            <v>336.4</v>
          </cell>
        </row>
        <row r="3367">
          <cell r="P3367">
            <v>336.5</v>
          </cell>
        </row>
        <row r="3368">
          <cell r="P3368">
            <v>336.6</v>
          </cell>
        </row>
        <row r="3369">
          <cell r="P3369">
            <v>336.7</v>
          </cell>
        </row>
        <row r="3370">
          <cell r="P3370">
            <v>336.8</v>
          </cell>
        </row>
        <row r="3371">
          <cell r="P3371">
            <v>336.9</v>
          </cell>
        </row>
        <row r="3372">
          <cell r="P3372">
            <v>337</v>
          </cell>
        </row>
        <row r="3373">
          <cell r="P3373">
            <v>337.1</v>
          </cell>
        </row>
        <row r="3374">
          <cell r="P3374">
            <v>337.2</v>
          </cell>
        </row>
        <row r="3375">
          <cell r="P3375">
            <v>337.3</v>
          </cell>
        </row>
        <row r="3376">
          <cell r="P3376">
            <v>337.4</v>
          </cell>
        </row>
        <row r="3377">
          <cell r="P3377">
            <v>337.5</v>
          </cell>
        </row>
        <row r="3378">
          <cell r="P3378">
            <v>337.6</v>
          </cell>
        </row>
        <row r="3379">
          <cell r="P3379">
            <v>337.7</v>
          </cell>
        </row>
        <row r="3380">
          <cell r="P3380">
            <v>337.8</v>
          </cell>
        </row>
        <row r="3381">
          <cell r="P3381">
            <v>337.9</v>
          </cell>
        </row>
        <row r="3382">
          <cell r="P3382">
            <v>338</v>
          </cell>
        </row>
        <row r="3383">
          <cell r="P3383">
            <v>338.1</v>
          </cell>
        </row>
        <row r="3384">
          <cell r="P3384">
            <v>338.2</v>
          </cell>
        </row>
        <row r="3385">
          <cell r="P3385">
            <v>338.3</v>
          </cell>
        </row>
        <row r="3386">
          <cell r="P3386">
            <v>338.4</v>
          </cell>
        </row>
        <row r="3387">
          <cell r="P3387">
            <v>338.5</v>
          </cell>
        </row>
        <row r="3388">
          <cell r="P3388">
            <v>338.6</v>
          </cell>
        </row>
        <row r="3389">
          <cell r="P3389">
            <v>338.7</v>
          </cell>
        </row>
        <row r="3390">
          <cell r="P3390">
            <v>338.8</v>
          </cell>
        </row>
        <row r="3391">
          <cell r="P3391">
            <v>338.9</v>
          </cell>
        </row>
        <row r="3392">
          <cell r="P3392">
            <v>339</v>
          </cell>
        </row>
        <row r="3393">
          <cell r="P3393">
            <v>339.1</v>
          </cell>
        </row>
        <row r="3394">
          <cell r="P3394">
            <v>339.2</v>
          </cell>
        </row>
        <row r="3395">
          <cell r="P3395">
            <v>339.3</v>
          </cell>
        </row>
        <row r="3396">
          <cell r="P3396">
            <v>339.4</v>
          </cell>
        </row>
        <row r="3397">
          <cell r="P3397">
            <v>339.5</v>
          </cell>
        </row>
        <row r="3398">
          <cell r="P3398">
            <v>339.6</v>
          </cell>
        </row>
        <row r="3399">
          <cell r="P3399">
            <v>339.7</v>
          </cell>
        </row>
        <row r="3400">
          <cell r="P3400">
            <v>339.8</v>
          </cell>
        </row>
        <row r="3401">
          <cell r="P3401">
            <v>339.9</v>
          </cell>
        </row>
        <row r="3402">
          <cell r="P3402">
            <v>340</v>
          </cell>
        </row>
        <row r="3403">
          <cell r="P3403">
            <v>340.1</v>
          </cell>
        </row>
        <row r="3404">
          <cell r="P3404">
            <v>340.2</v>
          </cell>
        </row>
        <row r="3405">
          <cell r="P3405">
            <v>340.3</v>
          </cell>
        </row>
        <row r="3406">
          <cell r="P3406">
            <v>340.4</v>
          </cell>
        </row>
        <row r="3407">
          <cell r="P3407">
            <v>340.5</v>
          </cell>
        </row>
        <row r="3408">
          <cell r="P3408">
            <v>340.6</v>
          </cell>
        </row>
        <row r="3409">
          <cell r="P3409">
            <v>340.7</v>
          </cell>
        </row>
        <row r="3410">
          <cell r="P3410">
            <v>340.8</v>
          </cell>
        </row>
        <row r="3411">
          <cell r="P3411">
            <v>340.9</v>
          </cell>
        </row>
        <row r="3412">
          <cell r="P3412">
            <v>341</v>
          </cell>
        </row>
        <row r="3413">
          <cell r="P3413">
            <v>341.1</v>
          </cell>
        </row>
        <row r="3414">
          <cell r="P3414">
            <v>341.2</v>
          </cell>
        </row>
        <row r="3415">
          <cell r="P3415">
            <v>341.3</v>
          </cell>
        </row>
        <row r="3416">
          <cell r="P3416">
            <v>341.4</v>
          </cell>
        </row>
        <row r="3417">
          <cell r="P3417">
            <v>341.5</v>
          </cell>
        </row>
        <row r="3418">
          <cell r="P3418">
            <v>341.6</v>
          </cell>
        </row>
        <row r="3419">
          <cell r="P3419">
            <v>341.7</v>
          </cell>
        </row>
        <row r="3420">
          <cell r="P3420">
            <v>341.8</v>
          </cell>
        </row>
        <row r="3421">
          <cell r="P3421">
            <v>341.9</v>
          </cell>
        </row>
        <row r="3422">
          <cell r="P3422">
            <v>342</v>
          </cell>
        </row>
        <row r="3423">
          <cell r="P3423">
            <v>342.1</v>
          </cell>
        </row>
        <row r="3424">
          <cell r="P3424">
            <v>342.2</v>
          </cell>
        </row>
        <row r="3425">
          <cell r="P3425">
            <v>342.3</v>
          </cell>
        </row>
        <row r="3426">
          <cell r="P3426">
            <v>342.4</v>
          </cell>
        </row>
        <row r="3427">
          <cell r="P3427">
            <v>342.5</v>
          </cell>
        </row>
        <row r="3428">
          <cell r="P3428">
            <v>342.6</v>
          </cell>
        </row>
        <row r="3429">
          <cell r="P3429">
            <v>342.7</v>
          </cell>
        </row>
        <row r="3430">
          <cell r="P3430">
            <v>342.8</v>
          </cell>
        </row>
        <row r="3431">
          <cell r="P3431">
            <v>342.9</v>
          </cell>
        </row>
        <row r="3432">
          <cell r="P3432">
            <v>343</v>
          </cell>
        </row>
        <row r="3433">
          <cell r="P3433">
            <v>343.1</v>
          </cell>
        </row>
        <row r="3434">
          <cell r="P3434">
            <v>343.2</v>
          </cell>
        </row>
        <row r="3435">
          <cell r="P3435">
            <v>343.3</v>
          </cell>
        </row>
        <row r="3436">
          <cell r="P3436">
            <v>343.4</v>
          </cell>
        </row>
        <row r="3437">
          <cell r="P3437">
            <v>343.5</v>
          </cell>
        </row>
        <row r="3438">
          <cell r="P3438">
            <v>343.6</v>
          </cell>
        </row>
        <row r="3439">
          <cell r="P3439">
            <v>343.7</v>
          </cell>
        </row>
        <row r="3440">
          <cell r="P3440">
            <v>343.8</v>
          </cell>
        </row>
        <row r="3441">
          <cell r="P3441">
            <v>343.9</v>
          </cell>
        </row>
        <row r="3442">
          <cell r="P3442">
            <v>344</v>
          </cell>
        </row>
        <row r="3443">
          <cell r="P3443">
            <v>344.1</v>
          </cell>
        </row>
        <row r="3444">
          <cell r="P3444">
            <v>344.2</v>
          </cell>
        </row>
        <row r="3445">
          <cell r="P3445">
            <v>344.3</v>
          </cell>
        </row>
        <row r="3446">
          <cell r="P3446">
            <v>344.4</v>
          </cell>
        </row>
        <row r="3447">
          <cell r="P3447">
            <v>344.5</v>
          </cell>
        </row>
        <row r="3448">
          <cell r="P3448">
            <v>344.6</v>
          </cell>
        </row>
        <row r="3449">
          <cell r="P3449">
            <v>344.7</v>
          </cell>
        </row>
        <row r="3450">
          <cell r="P3450">
            <v>344.8</v>
          </cell>
        </row>
        <row r="3451">
          <cell r="P3451">
            <v>344.9</v>
          </cell>
        </row>
        <row r="3452">
          <cell r="P3452">
            <v>345</v>
          </cell>
        </row>
        <row r="3453">
          <cell r="P3453">
            <v>345.1</v>
          </cell>
        </row>
        <row r="3454">
          <cell r="P3454">
            <v>345.2</v>
          </cell>
        </row>
        <row r="3455">
          <cell r="P3455">
            <v>345.3</v>
          </cell>
        </row>
        <row r="3456">
          <cell r="P3456">
            <v>345.4</v>
          </cell>
        </row>
        <row r="3457">
          <cell r="P3457">
            <v>345.5</v>
          </cell>
        </row>
        <row r="3458">
          <cell r="P3458">
            <v>345.6</v>
          </cell>
        </row>
        <row r="3459">
          <cell r="P3459">
            <v>345.7</v>
          </cell>
        </row>
        <row r="3460">
          <cell r="P3460">
            <v>345.8</v>
          </cell>
        </row>
        <row r="3461">
          <cell r="P3461">
            <v>345.9</v>
          </cell>
        </row>
        <row r="3462">
          <cell r="P3462">
            <v>346</v>
          </cell>
        </row>
        <row r="3463">
          <cell r="P3463">
            <v>346.1</v>
          </cell>
        </row>
        <row r="3464">
          <cell r="P3464">
            <v>346.2</v>
          </cell>
        </row>
        <row r="3465">
          <cell r="P3465">
            <v>346.3</v>
          </cell>
        </row>
        <row r="3466">
          <cell r="P3466">
            <v>346.4</v>
          </cell>
        </row>
        <row r="3467">
          <cell r="P3467">
            <v>346.5</v>
          </cell>
        </row>
        <row r="3468">
          <cell r="P3468">
            <v>346.6</v>
          </cell>
        </row>
        <row r="3469">
          <cell r="P3469">
            <v>346.7</v>
          </cell>
        </row>
        <row r="3470">
          <cell r="P3470">
            <v>346.8</v>
          </cell>
        </row>
        <row r="3471">
          <cell r="P3471">
            <v>346.9</v>
          </cell>
        </row>
        <row r="3472">
          <cell r="P3472">
            <v>347</v>
          </cell>
        </row>
        <row r="3473">
          <cell r="P3473">
            <v>347.1</v>
          </cell>
        </row>
        <row r="3474">
          <cell r="P3474">
            <v>347.2</v>
          </cell>
        </row>
        <row r="3475">
          <cell r="P3475">
            <v>347.3</v>
          </cell>
        </row>
        <row r="3476">
          <cell r="P3476">
            <v>347.4</v>
          </cell>
        </row>
        <row r="3477">
          <cell r="P3477">
            <v>347.5</v>
          </cell>
        </row>
        <row r="3478">
          <cell r="P3478">
            <v>347.6</v>
          </cell>
        </row>
        <row r="3479">
          <cell r="P3479">
            <v>347.7</v>
          </cell>
        </row>
        <row r="3480">
          <cell r="P3480">
            <v>347.8</v>
          </cell>
        </row>
        <row r="3481">
          <cell r="P3481">
            <v>347.9</v>
          </cell>
        </row>
        <row r="3482">
          <cell r="P3482">
            <v>348</v>
          </cell>
        </row>
        <row r="3483">
          <cell r="P3483">
            <v>348.1</v>
          </cell>
        </row>
        <row r="3484">
          <cell r="P3484">
            <v>348.2</v>
          </cell>
        </row>
        <row r="3485">
          <cell r="P3485">
            <v>348.3</v>
          </cell>
        </row>
        <row r="3486">
          <cell r="P3486">
            <v>348.4</v>
          </cell>
        </row>
        <row r="3487">
          <cell r="P3487">
            <v>348.5</v>
          </cell>
        </row>
        <row r="3488">
          <cell r="P3488">
            <v>348.6</v>
          </cell>
        </row>
        <row r="3489">
          <cell r="P3489">
            <v>348.7</v>
          </cell>
        </row>
        <row r="3490">
          <cell r="P3490">
            <v>348.8</v>
          </cell>
        </row>
        <row r="3491">
          <cell r="P3491">
            <v>348.9</v>
          </cell>
        </row>
        <row r="3492">
          <cell r="P3492">
            <v>349</v>
          </cell>
        </row>
        <row r="3493">
          <cell r="P3493">
            <v>349.1</v>
          </cell>
        </row>
        <row r="3494">
          <cell r="P3494">
            <v>349.2</v>
          </cell>
        </row>
        <row r="3495">
          <cell r="P3495">
            <v>349.3</v>
          </cell>
        </row>
        <row r="3496">
          <cell r="P3496">
            <v>349.4</v>
          </cell>
        </row>
        <row r="3497">
          <cell r="P3497">
            <v>349.5</v>
          </cell>
        </row>
        <row r="3498">
          <cell r="P3498">
            <v>349.6</v>
          </cell>
        </row>
        <row r="3499">
          <cell r="P3499">
            <v>349.7</v>
          </cell>
        </row>
        <row r="3500">
          <cell r="P3500">
            <v>349.8</v>
          </cell>
        </row>
        <row r="3501">
          <cell r="P3501">
            <v>349.9</v>
          </cell>
        </row>
        <row r="3502">
          <cell r="P3502">
            <v>350</v>
          </cell>
        </row>
        <row r="3503">
          <cell r="P3503">
            <v>350.1</v>
          </cell>
        </row>
        <row r="3504">
          <cell r="P3504">
            <v>350.2</v>
          </cell>
        </row>
        <row r="3505">
          <cell r="P3505">
            <v>350.3</v>
          </cell>
        </row>
        <row r="3506">
          <cell r="P3506">
            <v>350.4</v>
          </cell>
        </row>
        <row r="3507">
          <cell r="P3507">
            <v>350.5</v>
          </cell>
        </row>
        <row r="3508">
          <cell r="P3508">
            <v>350.6</v>
          </cell>
        </row>
        <row r="3509">
          <cell r="P3509">
            <v>350.7</v>
          </cell>
        </row>
        <row r="3510">
          <cell r="P3510">
            <v>350.8</v>
          </cell>
        </row>
        <row r="3511">
          <cell r="P3511">
            <v>350.9</v>
          </cell>
        </row>
        <row r="3512">
          <cell r="P3512">
            <v>351</v>
          </cell>
        </row>
        <row r="3513">
          <cell r="P3513">
            <v>351.1</v>
          </cell>
        </row>
        <row r="3514">
          <cell r="P3514">
            <v>351.2</v>
          </cell>
        </row>
        <row r="3515">
          <cell r="P3515">
            <v>351.3</v>
          </cell>
        </row>
        <row r="3516">
          <cell r="P3516">
            <v>351.4</v>
          </cell>
        </row>
        <row r="3517">
          <cell r="P3517">
            <v>351.5</v>
          </cell>
        </row>
        <row r="3518">
          <cell r="P3518">
            <v>351.6</v>
          </cell>
        </row>
        <row r="3519">
          <cell r="P3519">
            <v>351.7</v>
          </cell>
        </row>
        <row r="3520">
          <cell r="P3520">
            <v>351.8</v>
          </cell>
        </row>
        <row r="3521">
          <cell r="P3521">
            <v>351.9</v>
          </cell>
        </row>
        <row r="3522">
          <cell r="P3522">
            <v>352</v>
          </cell>
        </row>
        <row r="3523">
          <cell r="P3523">
            <v>352.1</v>
          </cell>
        </row>
        <row r="3524">
          <cell r="P3524">
            <v>352.2</v>
          </cell>
        </row>
        <row r="3525">
          <cell r="P3525">
            <v>352.3</v>
          </cell>
        </row>
        <row r="3526">
          <cell r="P3526">
            <v>352.4</v>
          </cell>
        </row>
        <row r="3527">
          <cell r="P3527">
            <v>352.5</v>
          </cell>
        </row>
        <row r="3528">
          <cell r="P3528">
            <v>352.6</v>
          </cell>
        </row>
        <row r="3529">
          <cell r="P3529">
            <v>352.7</v>
          </cell>
        </row>
        <row r="3530">
          <cell r="P3530">
            <v>352.8</v>
          </cell>
        </row>
        <row r="3531">
          <cell r="P3531">
            <v>352.9</v>
          </cell>
        </row>
        <row r="3532">
          <cell r="P3532">
            <v>353</v>
          </cell>
        </row>
        <row r="3533">
          <cell r="P3533">
            <v>353.1</v>
          </cell>
        </row>
        <row r="3534">
          <cell r="P3534">
            <v>353.2</v>
          </cell>
        </row>
        <row r="3535">
          <cell r="P3535">
            <v>353.3</v>
          </cell>
        </row>
        <row r="3536">
          <cell r="P3536">
            <v>353.4</v>
          </cell>
        </row>
        <row r="3537">
          <cell r="P3537">
            <v>353.5</v>
          </cell>
        </row>
        <row r="3538">
          <cell r="P3538">
            <v>353.6</v>
          </cell>
        </row>
        <row r="3539">
          <cell r="P3539">
            <v>353.7</v>
          </cell>
        </row>
        <row r="3540">
          <cell r="P3540">
            <v>353.8</v>
          </cell>
        </row>
        <row r="3541">
          <cell r="P3541">
            <v>353.9</v>
          </cell>
        </row>
        <row r="3542">
          <cell r="P3542">
            <v>354</v>
          </cell>
        </row>
        <row r="3543">
          <cell r="P3543">
            <v>354.1</v>
          </cell>
        </row>
        <row r="3544">
          <cell r="P3544">
            <v>354.2</v>
          </cell>
        </row>
        <row r="3545">
          <cell r="P3545">
            <v>354.3</v>
          </cell>
        </row>
        <row r="3546">
          <cell r="P3546">
            <v>354.4</v>
          </cell>
        </row>
        <row r="3547">
          <cell r="P3547">
            <v>354.5</v>
          </cell>
        </row>
        <row r="3548">
          <cell r="P3548">
            <v>354.6</v>
          </cell>
        </row>
        <row r="3549">
          <cell r="P3549">
            <v>354.7</v>
          </cell>
        </row>
        <row r="3550">
          <cell r="P3550">
            <v>354.8</v>
          </cell>
        </row>
        <row r="3551">
          <cell r="P3551">
            <v>354.9</v>
          </cell>
        </row>
        <row r="3552">
          <cell r="P3552">
            <v>355</v>
          </cell>
        </row>
        <row r="3553">
          <cell r="P3553">
            <v>355.1</v>
          </cell>
        </row>
        <row r="3554">
          <cell r="P3554">
            <v>355.2</v>
          </cell>
        </row>
        <row r="3555">
          <cell r="P3555">
            <v>355.3</v>
          </cell>
        </row>
        <row r="3556">
          <cell r="P3556">
            <v>355.4</v>
          </cell>
        </row>
        <row r="3557">
          <cell r="P3557">
            <v>355.5</v>
          </cell>
        </row>
        <row r="3558">
          <cell r="P3558">
            <v>355.6</v>
          </cell>
        </row>
        <row r="3559">
          <cell r="P3559">
            <v>355.7</v>
          </cell>
        </row>
        <row r="3560">
          <cell r="P3560">
            <v>355.8</v>
          </cell>
        </row>
        <row r="3561">
          <cell r="P3561">
            <v>355.9</v>
          </cell>
        </row>
        <row r="3562">
          <cell r="P3562">
            <v>356</v>
          </cell>
        </row>
        <row r="3563">
          <cell r="P3563">
            <v>356.1</v>
          </cell>
        </row>
        <row r="3564">
          <cell r="P3564">
            <v>356.2</v>
          </cell>
        </row>
        <row r="3565">
          <cell r="P3565">
            <v>356.3</v>
          </cell>
        </row>
        <row r="3566">
          <cell r="P3566">
            <v>356.4</v>
          </cell>
        </row>
        <row r="3567">
          <cell r="P3567">
            <v>356.5</v>
          </cell>
        </row>
        <row r="3568">
          <cell r="P3568">
            <v>356.6</v>
          </cell>
        </row>
        <row r="3569">
          <cell r="P3569">
            <v>356.7</v>
          </cell>
        </row>
        <row r="3570">
          <cell r="P3570">
            <v>356.8</v>
          </cell>
        </row>
        <row r="3571">
          <cell r="P3571">
            <v>356.9</v>
          </cell>
        </row>
        <row r="3572">
          <cell r="P3572">
            <v>357</v>
          </cell>
        </row>
        <row r="3573">
          <cell r="P3573">
            <v>357.1</v>
          </cell>
        </row>
        <row r="3574">
          <cell r="P3574">
            <v>357.2</v>
          </cell>
        </row>
        <row r="3575">
          <cell r="P3575">
            <v>357.3</v>
          </cell>
        </row>
        <row r="3576">
          <cell r="P3576">
            <v>357.4</v>
          </cell>
        </row>
        <row r="3577">
          <cell r="P3577">
            <v>357.5</v>
          </cell>
        </row>
        <row r="3578">
          <cell r="P3578">
            <v>357.6</v>
          </cell>
        </row>
        <row r="3579">
          <cell r="P3579">
            <v>357.7</v>
          </cell>
        </row>
        <row r="3580">
          <cell r="P3580">
            <v>357.8</v>
          </cell>
        </row>
        <row r="3581">
          <cell r="P3581">
            <v>357.9</v>
          </cell>
        </row>
        <row r="3582">
          <cell r="P3582">
            <v>358</v>
          </cell>
        </row>
        <row r="3583">
          <cell r="P3583">
            <v>358.1</v>
          </cell>
        </row>
        <row r="3584">
          <cell r="P3584">
            <v>358.2</v>
          </cell>
        </row>
        <row r="3585">
          <cell r="P3585">
            <v>358.3</v>
          </cell>
        </row>
        <row r="3586">
          <cell r="P3586">
            <v>358.4</v>
          </cell>
        </row>
        <row r="3587">
          <cell r="P3587">
            <v>358.5</v>
          </cell>
        </row>
        <row r="3588">
          <cell r="P3588">
            <v>358.6</v>
          </cell>
        </row>
        <row r="3589">
          <cell r="P3589">
            <v>358.7</v>
          </cell>
        </row>
        <row r="3590">
          <cell r="P3590">
            <v>358.8</v>
          </cell>
        </row>
        <row r="3591">
          <cell r="P3591">
            <v>358.9</v>
          </cell>
        </row>
        <row r="3592">
          <cell r="P3592">
            <v>359</v>
          </cell>
        </row>
        <row r="3593">
          <cell r="P3593">
            <v>359.1</v>
          </cell>
        </row>
        <row r="3594">
          <cell r="P3594">
            <v>359.2</v>
          </cell>
        </row>
        <row r="3595">
          <cell r="P3595">
            <v>359.3</v>
          </cell>
        </row>
        <row r="3596">
          <cell r="P3596">
            <v>359.4</v>
          </cell>
        </row>
        <row r="3597">
          <cell r="P3597">
            <v>359.5</v>
          </cell>
        </row>
        <row r="3598">
          <cell r="P3598">
            <v>359.6</v>
          </cell>
        </row>
        <row r="3599">
          <cell r="P3599">
            <v>359.7</v>
          </cell>
        </row>
        <row r="3600">
          <cell r="P3600">
            <v>359.8</v>
          </cell>
        </row>
        <row r="3601">
          <cell r="P3601">
            <v>359.9</v>
          </cell>
        </row>
        <row r="3602">
          <cell r="P3602">
            <v>360</v>
          </cell>
        </row>
        <row r="3603">
          <cell r="P3603">
            <v>360.1</v>
          </cell>
        </row>
        <row r="3604">
          <cell r="P3604">
            <v>360.2</v>
          </cell>
        </row>
        <row r="3605">
          <cell r="P3605">
            <v>360.3</v>
          </cell>
        </row>
        <row r="3606">
          <cell r="P3606">
            <v>360.4</v>
          </cell>
        </row>
        <row r="3607">
          <cell r="P3607">
            <v>360.5</v>
          </cell>
        </row>
        <row r="3608">
          <cell r="P3608">
            <v>360.6</v>
          </cell>
        </row>
        <row r="3609">
          <cell r="P3609">
            <v>360.7</v>
          </cell>
        </row>
        <row r="3610">
          <cell r="P3610">
            <v>360.8</v>
          </cell>
        </row>
        <row r="3611">
          <cell r="P3611">
            <v>360.9</v>
          </cell>
        </row>
        <row r="3612">
          <cell r="P3612">
            <v>361</v>
          </cell>
        </row>
        <row r="3613">
          <cell r="P3613">
            <v>361.1</v>
          </cell>
        </row>
        <row r="3614">
          <cell r="P3614">
            <v>361.2</v>
          </cell>
        </row>
        <row r="3615">
          <cell r="P3615">
            <v>361.3</v>
          </cell>
        </row>
        <row r="3616">
          <cell r="P3616">
            <v>361.4</v>
          </cell>
        </row>
        <row r="3617">
          <cell r="P3617">
            <v>361.5</v>
          </cell>
        </row>
        <row r="3618">
          <cell r="P3618">
            <v>361.6</v>
          </cell>
        </row>
        <row r="3619">
          <cell r="P3619">
            <v>361.7</v>
          </cell>
        </row>
        <row r="3620">
          <cell r="P3620">
            <v>361.8</v>
          </cell>
        </row>
        <row r="3621">
          <cell r="P3621">
            <v>361.9</v>
          </cell>
        </row>
        <row r="3622">
          <cell r="P3622">
            <v>362</v>
          </cell>
        </row>
        <row r="3623">
          <cell r="P3623">
            <v>362.1</v>
          </cell>
        </row>
        <row r="3624">
          <cell r="P3624">
            <v>362.2</v>
          </cell>
        </row>
        <row r="3625">
          <cell r="P3625">
            <v>362.3</v>
          </cell>
        </row>
        <row r="3626">
          <cell r="P3626">
            <v>362.4</v>
          </cell>
        </row>
        <row r="3627">
          <cell r="P3627">
            <v>362.5</v>
          </cell>
        </row>
        <row r="3628">
          <cell r="P3628">
            <v>362.6</v>
          </cell>
        </row>
        <row r="3629">
          <cell r="P3629">
            <v>362.7</v>
          </cell>
        </row>
        <row r="3630">
          <cell r="P3630">
            <v>362.8</v>
          </cell>
        </row>
        <row r="3631">
          <cell r="P3631">
            <v>362.9</v>
          </cell>
        </row>
        <row r="3632">
          <cell r="P3632">
            <v>363</v>
          </cell>
        </row>
        <row r="3633">
          <cell r="P3633">
            <v>363.1</v>
          </cell>
        </row>
        <row r="3634">
          <cell r="P3634">
            <v>363.2</v>
          </cell>
        </row>
        <row r="3635">
          <cell r="P3635">
            <v>363.3</v>
          </cell>
        </row>
        <row r="3636">
          <cell r="P3636">
            <v>363.4</v>
          </cell>
        </row>
        <row r="3637">
          <cell r="P3637">
            <v>363.5</v>
          </cell>
        </row>
        <row r="3638">
          <cell r="P3638">
            <v>363.6</v>
          </cell>
        </row>
        <row r="3639">
          <cell r="P3639">
            <v>363.7</v>
          </cell>
        </row>
        <row r="3640">
          <cell r="P3640">
            <v>363.8</v>
          </cell>
        </row>
        <row r="3641">
          <cell r="P3641">
            <v>363.9</v>
          </cell>
        </row>
        <row r="3642">
          <cell r="P3642">
            <v>364</v>
          </cell>
        </row>
        <row r="3643">
          <cell r="P3643">
            <v>364.1</v>
          </cell>
        </row>
        <row r="3644">
          <cell r="P3644">
            <v>364.2</v>
          </cell>
        </row>
        <row r="3645">
          <cell r="P3645">
            <v>364.3</v>
          </cell>
        </row>
        <row r="3646">
          <cell r="P3646">
            <v>364.4</v>
          </cell>
        </row>
        <row r="3647">
          <cell r="P3647">
            <v>364.5</v>
          </cell>
        </row>
        <row r="3648">
          <cell r="P3648">
            <v>364.6</v>
          </cell>
        </row>
        <row r="3649">
          <cell r="P3649">
            <v>364.7</v>
          </cell>
        </row>
        <row r="3650">
          <cell r="P3650">
            <v>364.8</v>
          </cell>
        </row>
        <row r="3651">
          <cell r="P3651">
            <v>364.9</v>
          </cell>
        </row>
        <row r="3652">
          <cell r="P3652">
            <v>365</v>
          </cell>
        </row>
        <row r="3653">
          <cell r="P3653">
            <v>365.1</v>
          </cell>
        </row>
        <row r="3654">
          <cell r="P3654">
            <v>365.2</v>
          </cell>
        </row>
        <row r="3655">
          <cell r="P3655">
            <v>365.3</v>
          </cell>
        </row>
        <row r="3656">
          <cell r="P3656">
            <v>365.4</v>
          </cell>
        </row>
        <row r="3657">
          <cell r="P3657">
            <v>365.5</v>
          </cell>
        </row>
        <row r="3658">
          <cell r="P3658">
            <v>365.6</v>
          </cell>
        </row>
        <row r="3659">
          <cell r="P3659">
            <v>365.7</v>
          </cell>
        </row>
        <row r="3660">
          <cell r="P3660">
            <v>365.8</v>
          </cell>
        </row>
        <row r="3661">
          <cell r="P3661">
            <v>365.9</v>
          </cell>
        </row>
        <row r="3662">
          <cell r="P3662">
            <v>366</v>
          </cell>
        </row>
        <row r="3663">
          <cell r="P3663">
            <v>366.1</v>
          </cell>
        </row>
        <row r="3664">
          <cell r="P3664">
            <v>366.2</v>
          </cell>
        </row>
        <row r="3665">
          <cell r="P3665">
            <v>366.3</v>
          </cell>
        </row>
        <row r="3666">
          <cell r="P3666">
            <v>366.4</v>
          </cell>
        </row>
        <row r="3667">
          <cell r="P3667">
            <v>366.5</v>
          </cell>
        </row>
        <row r="3668">
          <cell r="P3668">
            <v>366.6</v>
          </cell>
        </row>
        <row r="3669">
          <cell r="P3669">
            <v>366.7</v>
          </cell>
        </row>
        <row r="3670">
          <cell r="P3670">
            <v>366.8</v>
          </cell>
        </row>
        <row r="3671">
          <cell r="P3671">
            <v>366.9</v>
          </cell>
        </row>
        <row r="3672">
          <cell r="P3672">
            <v>367</v>
          </cell>
        </row>
        <row r="3673">
          <cell r="P3673">
            <v>367.1</v>
          </cell>
        </row>
        <row r="3674">
          <cell r="P3674">
            <v>367.2</v>
          </cell>
        </row>
        <row r="3675">
          <cell r="P3675">
            <v>367.3</v>
          </cell>
        </row>
        <row r="3676">
          <cell r="P3676">
            <v>367.4</v>
          </cell>
        </row>
        <row r="3677">
          <cell r="P3677">
            <v>367.5</v>
          </cell>
        </row>
        <row r="3678">
          <cell r="P3678">
            <v>367.6</v>
          </cell>
        </row>
        <row r="3679">
          <cell r="P3679">
            <v>367.7</v>
          </cell>
        </row>
        <row r="3680">
          <cell r="P3680">
            <v>367.8</v>
          </cell>
        </row>
        <row r="3681">
          <cell r="P3681">
            <v>367.9</v>
          </cell>
        </row>
        <row r="3682">
          <cell r="P3682">
            <v>368</v>
          </cell>
        </row>
        <row r="3683">
          <cell r="P3683">
            <v>368.1</v>
          </cell>
        </row>
        <row r="3684">
          <cell r="P3684">
            <v>368.2</v>
          </cell>
        </row>
        <row r="3685">
          <cell r="P3685">
            <v>368.3</v>
          </cell>
        </row>
        <row r="3686">
          <cell r="P3686">
            <v>368.4</v>
          </cell>
        </row>
        <row r="3687">
          <cell r="P3687">
            <v>368.5</v>
          </cell>
        </row>
        <row r="3688">
          <cell r="P3688">
            <v>368.6</v>
          </cell>
        </row>
        <row r="3689">
          <cell r="P3689">
            <v>368.7</v>
          </cell>
        </row>
        <row r="3690">
          <cell r="P3690">
            <v>368.8</v>
          </cell>
        </row>
        <row r="3691">
          <cell r="P3691">
            <v>368.9</v>
          </cell>
        </row>
        <row r="3692">
          <cell r="P3692">
            <v>369</v>
          </cell>
        </row>
        <row r="3693">
          <cell r="P3693">
            <v>369.1</v>
          </cell>
        </row>
        <row r="3694">
          <cell r="P3694">
            <v>369.2</v>
          </cell>
        </row>
        <row r="3695">
          <cell r="P3695">
            <v>369.3</v>
          </cell>
        </row>
        <row r="3696">
          <cell r="P3696">
            <v>369.4</v>
          </cell>
        </row>
        <row r="3697">
          <cell r="P3697">
            <v>369.5</v>
          </cell>
        </row>
        <row r="3698">
          <cell r="P3698">
            <v>369.6</v>
          </cell>
        </row>
        <row r="3699">
          <cell r="P3699">
            <v>369.7</v>
          </cell>
        </row>
        <row r="3700">
          <cell r="P3700">
            <v>369.8</v>
          </cell>
        </row>
        <row r="3701">
          <cell r="P3701">
            <v>369.9</v>
          </cell>
        </row>
        <row r="3702">
          <cell r="P3702">
            <v>370</v>
          </cell>
        </row>
        <row r="3703">
          <cell r="P3703">
            <v>370.1</v>
          </cell>
        </row>
        <row r="3704">
          <cell r="P3704">
            <v>370.2</v>
          </cell>
        </row>
        <row r="3705">
          <cell r="P3705">
            <v>370.3</v>
          </cell>
        </row>
        <row r="3706">
          <cell r="P3706">
            <v>370.4</v>
          </cell>
        </row>
        <row r="3707">
          <cell r="P3707">
            <v>370.5</v>
          </cell>
        </row>
        <row r="3708">
          <cell r="P3708">
            <v>370.6</v>
          </cell>
        </row>
        <row r="3709">
          <cell r="P3709">
            <v>370.7</v>
          </cell>
        </row>
        <row r="3710">
          <cell r="P3710">
            <v>370.8</v>
          </cell>
        </row>
        <row r="3711">
          <cell r="P3711">
            <v>370.9</v>
          </cell>
        </row>
        <row r="3712">
          <cell r="P3712">
            <v>371</v>
          </cell>
        </row>
        <row r="3713">
          <cell r="P3713">
            <v>371.1</v>
          </cell>
        </row>
        <row r="3714">
          <cell r="P3714">
            <v>371.2</v>
          </cell>
        </row>
        <row r="3715">
          <cell r="P3715">
            <v>371.3</v>
          </cell>
        </row>
        <row r="3716">
          <cell r="P3716">
            <v>371.4</v>
          </cell>
        </row>
        <row r="3717">
          <cell r="P3717">
            <v>371.5</v>
          </cell>
        </row>
        <row r="3718">
          <cell r="P3718">
            <v>371.6</v>
          </cell>
        </row>
        <row r="3719">
          <cell r="P3719">
            <v>371.7</v>
          </cell>
        </row>
        <row r="3720">
          <cell r="P3720">
            <v>371.8</v>
          </cell>
        </row>
        <row r="3721">
          <cell r="P3721">
            <v>371.9</v>
          </cell>
        </row>
        <row r="3722">
          <cell r="P3722">
            <v>372</v>
          </cell>
        </row>
        <row r="3723">
          <cell r="P3723">
            <v>372.1</v>
          </cell>
        </row>
        <row r="3724">
          <cell r="P3724">
            <v>372.2</v>
          </cell>
        </row>
        <row r="3725">
          <cell r="P3725">
            <v>372.3</v>
          </cell>
        </row>
        <row r="3726">
          <cell r="P3726">
            <v>372.4</v>
          </cell>
        </row>
        <row r="3727">
          <cell r="P3727">
            <v>372.5</v>
          </cell>
        </row>
        <row r="3728">
          <cell r="P3728">
            <v>372.6</v>
          </cell>
        </row>
        <row r="3729">
          <cell r="P3729">
            <v>372.7</v>
          </cell>
        </row>
        <row r="3730">
          <cell r="P3730">
            <v>372.8</v>
          </cell>
        </row>
        <row r="3731">
          <cell r="P3731">
            <v>372.9</v>
          </cell>
        </row>
        <row r="3732">
          <cell r="P3732">
            <v>373</v>
          </cell>
        </row>
        <row r="3733">
          <cell r="P3733">
            <v>373.1</v>
          </cell>
        </row>
        <row r="3734">
          <cell r="P3734">
            <v>373.2</v>
          </cell>
        </row>
        <row r="3735">
          <cell r="P3735">
            <v>373.3</v>
          </cell>
        </row>
        <row r="3736">
          <cell r="P3736">
            <v>373.4</v>
          </cell>
        </row>
        <row r="3737">
          <cell r="P3737">
            <v>373.5</v>
          </cell>
        </row>
        <row r="3738">
          <cell r="P3738">
            <v>373.6</v>
          </cell>
        </row>
        <row r="3739">
          <cell r="P3739">
            <v>373.7</v>
          </cell>
        </row>
        <row r="3740">
          <cell r="P3740">
            <v>373.8</v>
          </cell>
        </row>
        <row r="3741">
          <cell r="P3741">
            <v>373.9</v>
          </cell>
        </row>
        <row r="3742">
          <cell r="P3742">
            <v>374</v>
          </cell>
        </row>
        <row r="3743">
          <cell r="P3743">
            <v>374.1</v>
          </cell>
        </row>
        <row r="3744">
          <cell r="P3744">
            <v>374.2</v>
          </cell>
        </row>
        <row r="3745">
          <cell r="P3745">
            <v>374.3</v>
          </cell>
        </row>
        <row r="3746">
          <cell r="P3746">
            <v>374.4</v>
          </cell>
        </row>
        <row r="3747">
          <cell r="P3747">
            <v>374.5</v>
          </cell>
        </row>
        <row r="3748">
          <cell r="P3748">
            <v>374.6</v>
          </cell>
        </row>
        <row r="3749">
          <cell r="P3749">
            <v>374.7</v>
          </cell>
        </row>
        <row r="3750">
          <cell r="P3750">
            <v>374.8</v>
          </cell>
        </row>
        <row r="3751">
          <cell r="P3751">
            <v>374.9</v>
          </cell>
        </row>
        <row r="3752">
          <cell r="P3752">
            <v>375</v>
          </cell>
        </row>
        <row r="3753">
          <cell r="P3753">
            <v>375.1</v>
          </cell>
        </row>
        <row r="3754">
          <cell r="P3754">
            <v>375.2</v>
          </cell>
        </row>
        <row r="3755">
          <cell r="P3755">
            <v>375.3</v>
          </cell>
        </row>
        <row r="3756">
          <cell r="P3756">
            <v>375.4</v>
          </cell>
        </row>
        <row r="3757">
          <cell r="P3757">
            <v>375.5</v>
          </cell>
        </row>
        <row r="3758">
          <cell r="P3758">
            <v>375.6</v>
          </cell>
        </row>
        <row r="3759">
          <cell r="P3759">
            <v>375.7</v>
          </cell>
        </row>
        <row r="3760">
          <cell r="P3760">
            <v>375.8</v>
          </cell>
        </row>
        <row r="3761">
          <cell r="P3761">
            <v>375.9</v>
          </cell>
        </row>
        <row r="3762">
          <cell r="P3762">
            <v>376</v>
          </cell>
        </row>
        <row r="3763">
          <cell r="P3763">
            <v>376.1</v>
          </cell>
        </row>
        <row r="3764">
          <cell r="P3764">
            <v>376.2</v>
          </cell>
        </row>
        <row r="3765">
          <cell r="P3765">
            <v>376.3</v>
          </cell>
        </row>
        <row r="3766">
          <cell r="P3766">
            <v>376.4</v>
          </cell>
        </row>
        <row r="3767">
          <cell r="P3767">
            <v>376.5</v>
          </cell>
        </row>
        <row r="3768">
          <cell r="P3768">
            <v>376.6</v>
          </cell>
        </row>
        <row r="3769">
          <cell r="P3769">
            <v>376.7</v>
          </cell>
        </row>
        <row r="3770">
          <cell r="P3770">
            <v>376.8</v>
          </cell>
        </row>
        <row r="3771">
          <cell r="P3771">
            <v>376.9</v>
          </cell>
        </row>
        <row r="3772">
          <cell r="P3772">
            <v>377</v>
          </cell>
        </row>
        <row r="3773">
          <cell r="P3773">
            <v>377.1</v>
          </cell>
        </row>
        <row r="3774">
          <cell r="P3774">
            <v>377.2</v>
          </cell>
        </row>
        <row r="3775">
          <cell r="P3775">
            <v>377.3</v>
          </cell>
        </row>
        <row r="3776">
          <cell r="P3776">
            <v>377.4</v>
          </cell>
        </row>
        <row r="3777">
          <cell r="P3777">
            <v>377.5</v>
          </cell>
        </row>
        <row r="3778">
          <cell r="P3778">
            <v>377.6</v>
          </cell>
        </row>
        <row r="3779">
          <cell r="P3779">
            <v>377.7</v>
          </cell>
        </row>
        <row r="3780">
          <cell r="P3780">
            <v>377.8</v>
          </cell>
        </row>
        <row r="3781">
          <cell r="P3781">
            <v>377.9</v>
          </cell>
        </row>
        <row r="3782">
          <cell r="P3782">
            <v>378</v>
          </cell>
        </row>
        <row r="3783">
          <cell r="P3783">
            <v>378.1</v>
          </cell>
        </row>
        <row r="3784">
          <cell r="P3784">
            <v>378.2</v>
          </cell>
        </row>
        <row r="3785">
          <cell r="P3785">
            <v>378.3</v>
          </cell>
        </row>
        <row r="3786">
          <cell r="P3786">
            <v>378.4</v>
          </cell>
        </row>
        <row r="3787">
          <cell r="P3787">
            <v>378.5</v>
          </cell>
        </row>
        <row r="3788">
          <cell r="P3788">
            <v>378.6</v>
          </cell>
        </row>
        <row r="3789">
          <cell r="P3789">
            <v>378.7</v>
          </cell>
        </row>
        <row r="3790">
          <cell r="P3790">
            <v>378.8</v>
          </cell>
        </row>
        <row r="3791">
          <cell r="P3791">
            <v>378.9</v>
          </cell>
        </row>
        <row r="3792">
          <cell r="P3792">
            <v>379</v>
          </cell>
        </row>
        <row r="3793">
          <cell r="P3793">
            <v>379.1</v>
          </cell>
        </row>
        <row r="3794">
          <cell r="P3794">
            <v>379.2</v>
          </cell>
        </row>
        <row r="3795">
          <cell r="P3795">
            <v>379.3</v>
          </cell>
        </row>
        <row r="3796">
          <cell r="P3796">
            <v>379.4</v>
          </cell>
        </row>
        <row r="3797">
          <cell r="P3797">
            <v>379.5</v>
          </cell>
        </row>
        <row r="3798">
          <cell r="P3798">
            <v>379.6</v>
          </cell>
        </row>
        <row r="3799">
          <cell r="P3799">
            <v>379.7</v>
          </cell>
        </row>
        <row r="3800">
          <cell r="P3800">
            <v>379.8</v>
          </cell>
        </row>
        <row r="3801">
          <cell r="P3801">
            <v>379.9</v>
          </cell>
        </row>
        <row r="3802">
          <cell r="P3802">
            <v>380</v>
          </cell>
        </row>
        <row r="3803">
          <cell r="P3803">
            <v>380.1</v>
          </cell>
        </row>
        <row r="3804">
          <cell r="P3804">
            <v>380.2</v>
          </cell>
        </row>
        <row r="3805">
          <cell r="P3805">
            <v>380.3</v>
          </cell>
        </row>
        <row r="3806">
          <cell r="P3806">
            <v>380.4</v>
          </cell>
        </row>
        <row r="3807">
          <cell r="P3807">
            <v>380.5</v>
          </cell>
        </row>
        <row r="3808">
          <cell r="P3808">
            <v>380.6</v>
          </cell>
        </row>
        <row r="3809">
          <cell r="P3809">
            <v>380.7</v>
          </cell>
        </row>
        <row r="3810">
          <cell r="P3810">
            <v>380.8</v>
          </cell>
        </row>
        <row r="3811">
          <cell r="P3811">
            <v>380.9</v>
          </cell>
        </row>
        <row r="3812">
          <cell r="P3812">
            <v>381</v>
          </cell>
        </row>
        <row r="3813">
          <cell r="P3813">
            <v>381.1</v>
          </cell>
        </row>
        <row r="3814">
          <cell r="P3814">
            <v>381.2</v>
          </cell>
        </row>
        <row r="3815">
          <cell r="P3815">
            <v>381.3</v>
          </cell>
        </row>
        <row r="3816">
          <cell r="P3816">
            <v>381.4</v>
          </cell>
        </row>
        <row r="3817">
          <cell r="P3817">
            <v>381.5</v>
          </cell>
        </row>
        <row r="3818">
          <cell r="P3818">
            <v>381.6</v>
          </cell>
        </row>
        <row r="3819">
          <cell r="P3819">
            <v>381.7</v>
          </cell>
        </row>
        <row r="3820">
          <cell r="P3820">
            <v>381.8</v>
          </cell>
        </row>
        <row r="3821">
          <cell r="P3821">
            <v>381.9</v>
          </cell>
        </row>
        <row r="3822">
          <cell r="P3822">
            <v>382</v>
          </cell>
        </row>
        <row r="3823">
          <cell r="P3823">
            <v>382.1</v>
          </cell>
        </row>
        <row r="3824">
          <cell r="P3824">
            <v>382.2</v>
          </cell>
        </row>
        <row r="3825">
          <cell r="P3825">
            <v>382.3</v>
          </cell>
        </row>
        <row r="3826">
          <cell r="P3826">
            <v>382.4</v>
          </cell>
        </row>
        <row r="3827">
          <cell r="P3827">
            <v>382.5</v>
          </cell>
        </row>
        <row r="3828">
          <cell r="P3828">
            <v>382.6</v>
          </cell>
        </row>
        <row r="3829">
          <cell r="P3829">
            <v>382.7</v>
          </cell>
        </row>
        <row r="3830">
          <cell r="P3830">
            <v>382.8</v>
          </cell>
        </row>
        <row r="3831">
          <cell r="P3831">
            <v>382.9</v>
          </cell>
        </row>
        <row r="3832">
          <cell r="P3832">
            <v>383</v>
          </cell>
        </row>
        <row r="3833">
          <cell r="P3833">
            <v>383.1</v>
          </cell>
        </row>
        <row r="3834">
          <cell r="P3834">
            <v>383.2</v>
          </cell>
        </row>
        <row r="3835">
          <cell r="P3835">
            <v>383.3</v>
          </cell>
        </row>
        <row r="3836">
          <cell r="P3836">
            <v>383.4</v>
          </cell>
        </row>
        <row r="3837">
          <cell r="P3837">
            <v>383.5</v>
          </cell>
        </row>
        <row r="3838">
          <cell r="P3838">
            <v>383.6</v>
          </cell>
        </row>
        <row r="3839">
          <cell r="P3839">
            <v>383.7</v>
          </cell>
        </row>
        <row r="3840">
          <cell r="P3840">
            <v>383.8</v>
          </cell>
        </row>
        <row r="3841">
          <cell r="P3841">
            <v>383.9</v>
          </cell>
        </row>
        <row r="3842">
          <cell r="P3842">
            <v>384</v>
          </cell>
        </row>
        <row r="3843">
          <cell r="P3843">
            <v>384.1</v>
          </cell>
        </row>
        <row r="3844">
          <cell r="P3844">
            <v>384.2</v>
          </cell>
        </row>
        <row r="3845">
          <cell r="P3845">
            <v>384.3</v>
          </cell>
        </row>
        <row r="3846">
          <cell r="P3846">
            <v>384.4</v>
          </cell>
        </row>
        <row r="3847">
          <cell r="P3847">
            <v>384.5</v>
          </cell>
        </row>
        <row r="3848">
          <cell r="P3848">
            <v>384.6</v>
          </cell>
        </row>
        <row r="3849">
          <cell r="P3849">
            <v>384.7</v>
          </cell>
        </row>
        <row r="3850">
          <cell r="P3850">
            <v>384.8</v>
          </cell>
        </row>
        <row r="3851">
          <cell r="P3851">
            <v>384.9</v>
          </cell>
        </row>
        <row r="3852">
          <cell r="P3852">
            <v>385</v>
          </cell>
        </row>
        <row r="3853">
          <cell r="P3853">
            <v>385.1</v>
          </cell>
        </row>
        <row r="3854">
          <cell r="P3854">
            <v>385.2</v>
          </cell>
        </row>
        <row r="3855">
          <cell r="P3855">
            <v>385.3</v>
          </cell>
        </row>
        <row r="3856">
          <cell r="P3856">
            <v>385.4</v>
          </cell>
        </row>
        <row r="3857">
          <cell r="P3857">
            <v>385.5</v>
          </cell>
        </row>
        <row r="3858">
          <cell r="P3858">
            <v>385.6</v>
          </cell>
        </row>
        <row r="3859">
          <cell r="P3859">
            <v>385.7</v>
          </cell>
        </row>
        <row r="3860">
          <cell r="P3860">
            <v>385.8</v>
          </cell>
        </row>
        <row r="3861">
          <cell r="P3861">
            <v>385.9</v>
          </cell>
        </row>
        <row r="3862">
          <cell r="P3862">
            <v>386</v>
          </cell>
        </row>
        <row r="3863">
          <cell r="P3863">
            <v>386.1</v>
          </cell>
        </row>
        <row r="3864">
          <cell r="P3864">
            <v>386.2</v>
          </cell>
        </row>
        <row r="3865">
          <cell r="P3865">
            <v>386.3</v>
          </cell>
        </row>
        <row r="3866">
          <cell r="P3866">
            <v>386.4</v>
          </cell>
        </row>
        <row r="3867">
          <cell r="P3867">
            <v>386.5</v>
          </cell>
        </row>
        <row r="3868">
          <cell r="P3868">
            <v>386.6</v>
          </cell>
        </row>
        <row r="3869">
          <cell r="P3869">
            <v>386.7</v>
          </cell>
        </row>
        <row r="3870">
          <cell r="P3870">
            <v>386.8</v>
          </cell>
        </row>
        <row r="3871">
          <cell r="P3871">
            <v>386.9</v>
          </cell>
        </row>
        <row r="3872">
          <cell r="P3872">
            <v>387</v>
          </cell>
        </row>
        <row r="3873">
          <cell r="P3873">
            <v>387.1</v>
          </cell>
        </row>
        <row r="3874">
          <cell r="P3874">
            <v>387.2</v>
          </cell>
        </row>
        <row r="3875">
          <cell r="P3875">
            <v>387.3</v>
          </cell>
        </row>
        <row r="3876">
          <cell r="P3876">
            <v>387.4</v>
          </cell>
        </row>
        <row r="3877">
          <cell r="P3877">
            <v>387.5</v>
          </cell>
        </row>
        <row r="3878">
          <cell r="P3878">
            <v>387.6</v>
          </cell>
        </row>
        <row r="3879">
          <cell r="P3879">
            <v>387.7</v>
          </cell>
        </row>
        <row r="3880">
          <cell r="P3880">
            <v>387.8</v>
          </cell>
        </row>
        <row r="3881">
          <cell r="P3881">
            <v>387.9</v>
          </cell>
        </row>
        <row r="3882">
          <cell r="P3882">
            <v>388</v>
          </cell>
        </row>
        <row r="3883">
          <cell r="P3883">
            <v>388.1</v>
          </cell>
        </row>
        <row r="3884">
          <cell r="P3884">
            <v>388.2</v>
          </cell>
        </row>
        <row r="3885">
          <cell r="P3885">
            <v>388.3</v>
          </cell>
        </row>
        <row r="3886">
          <cell r="P3886">
            <v>388.4</v>
          </cell>
        </row>
        <row r="3887">
          <cell r="P3887">
            <v>388.5</v>
          </cell>
        </row>
        <row r="3888">
          <cell r="P3888">
            <v>388.6</v>
          </cell>
        </row>
        <row r="3889">
          <cell r="P3889">
            <v>388.7</v>
          </cell>
        </row>
        <row r="3890">
          <cell r="P3890">
            <v>388.8</v>
          </cell>
        </row>
        <row r="3891">
          <cell r="P3891">
            <v>388.9</v>
          </cell>
        </row>
        <row r="3892">
          <cell r="P3892">
            <v>389</v>
          </cell>
        </row>
        <row r="3893">
          <cell r="P3893">
            <v>389.1</v>
          </cell>
        </row>
        <row r="3894">
          <cell r="P3894">
            <v>389.2</v>
          </cell>
        </row>
        <row r="3895">
          <cell r="P3895">
            <v>389.3</v>
          </cell>
        </row>
        <row r="3896">
          <cell r="P3896">
            <v>389.4</v>
          </cell>
        </row>
        <row r="3897">
          <cell r="P3897">
            <v>389.5</v>
          </cell>
        </row>
        <row r="3898">
          <cell r="P3898">
            <v>389.6</v>
          </cell>
        </row>
        <row r="3899">
          <cell r="P3899">
            <v>389.7</v>
          </cell>
        </row>
        <row r="3900">
          <cell r="P3900">
            <v>389.8</v>
          </cell>
        </row>
        <row r="3901">
          <cell r="P3901">
            <v>389.9</v>
          </cell>
        </row>
        <row r="3902">
          <cell r="P3902">
            <v>390</v>
          </cell>
        </row>
        <row r="3903">
          <cell r="P3903">
            <v>390.1</v>
          </cell>
        </row>
        <row r="3904">
          <cell r="P3904">
            <v>390.2</v>
          </cell>
        </row>
        <row r="3905">
          <cell r="P3905">
            <v>390.3</v>
          </cell>
        </row>
        <row r="3906">
          <cell r="P3906">
            <v>390.4</v>
          </cell>
        </row>
        <row r="3907">
          <cell r="P3907">
            <v>390.5</v>
          </cell>
        </row>
        <row r="3908">
          <cell r="P3908">
            <v>390.6</v>
          </cell>
        </row>
        <row r="3909">
          <cell r="P3909">
            <v>390.7</v>
          </cell>
        </row>
        <row r="3910">
          <cell r="P3910">
            <v>390.8</v>
          </cell>
        </row>
        <row r="3911">
          <cell r="P3911">
            <v>390.9</v>
          </cell>
        </row>
        <row r="3912">
          <cell r="P3912">
            <v>391</v>
          </cell>
        </row>
        <row r="3913">
          <cell r="P3913">
            <v>391.1</v>
          </cell>
        </row>
        <row r="3914">
          <cell r="P3914">
            <v>391.2</v>
          </cell>
        </row>
        <row r="3915">
          <cell r="P3915">
            <v>391.3</v>
          </cell>
        </row>
        <row r="3916">
          <cell r="P3916">
            <v>391.4</v>
          </cell>
        </row>
        <row r="3917">
          <cell r="P3917">
            <v>391.5</v>
          </cell>
        </row>
        <row r="3918">
          <cell r="P3918">
            <v>391.6</v>
          </cell>
        </row>
        <row r="3919">
          <cell r="P3919">
            <v>391.7</v>
          </cell>
        </row>
        <row r="3920">
          <cell r="P3920">
            <v>391.8</v>
          </cell>
        </row>
        <row r="3921">
          <cell r="P3921">
            <v>391.9</v>
          </cell>
        </row>
        <row r="3922">
          <cell r="P3922">
            <v>392</v>
          </cell>
        </row>
        <row r="3923">
          <cell r="P3923">
            <v>392.1</v>
          </cell>
        </row>
        <row r="3924">
          <cell r="P3924">
            <v>392.2</v>
          </cell>
        </row>
        <row r="3925">
          <cell r="P3925">
            <v>392.3</v>
          </cell>
        </row>
        <row r="3926">
          <cell r="P3926">
            <v>392.4</v>
          </cell>
        </row>
        <row r="3927">
          <cell r="P3927">
            <v>392.5</v>
          </cell>
        </row>
        <row r="3928">
          <cell r="P3928">
            <v>392.6</v>
          </cell>
        </row>
        <row r="3929">
          <cell r="P3929">
            <v>392.7</v>
          </cell>
        </row>
        <row r="3930">
          <cell r="P3930">
            <v>392.8</v>
          </cell>
        </row>
        <row r="3931">
          <cell r="P3931">
            <v>392.9</v>
          </cell>
        </row>
        <row r="3932">
          <cell r="P3932">
            <v>393</v>
          </cell>
        </row>
        <row r="3933">
          <cell r="P3933">
            <v>393.1</v>
          </cell>
        </row>
        <row r="3934">
          <cell r="P3934">
            <v>393.2</v>
          </cell>
        </row>
        <row r="3935">
          <cell r="P3935">
            <v>393.3</v>
          </cell>
        </row>
        <row r="3936">
          <cell r="P3936">
            <v>393.4</v>
          </cell>
        </row>
        <row r="3937">
          <cell r="P3937">
            <v>393.5</v>
          </cell>
        </row>
        <row r="3938">
          <cell r="P3938">
            <v>393.6</v>
          </cell>
        </row>
        <row r="3939">
          <cell r="P3939">
            <v>393.7</v>
          </cell>
        </row>
        <row r="3940">
          <cell r="P3940">
            <v>393.8</v>
          </cell>
        </row>
        <row r="3941">
          <cell r="P3941">
            <v>393.9</v>
          </cell>
        </row>
        <row r="3942">
          <cell r="P3942">
            <v>394</v>
          </cell>
        </row>
        <row r="3943">
          <cell r="P3943">
            <v>394.1</v>
          </cell>
        </row>
        <row r="3944">
          <cell r="P3944">
            <v>394.2</v>
          </cell>
        </row>
        <row r="3945">
          <cell r="P3945">
            <v>394.3</v>
          </cell>
        </row>
        <row r="3946">
          <cell r="P3946">
            <v>394.4</v>
          </cell>
        </row>
        <row r="3947">
          <cell r="P3947">
            <v>394.5</v>
          </cell>
        </row>
        <row r="3948">
          <cell r="P3948">
            <v>394.6</v>
          </cell>
        </row>
        <row r="3949">
          <cell r="P3949">
            <v>394.7</v>
          </cell>
        </row>
        <row r="3950">
          <cell r="P3950">
            <v>394.8</v>
          </cell>
        </row>
        <row r="3951">
          <cell r="P3951">
            <v>394.9</v>
          </cell>
        </row>
        <row r="3952">
          <cell r="P3952">
            <v>395</v>
          </cell>
        </row>
        <row r="3953">
          <cell r="P3953">
            <v>395.1</v>
          </cell>
        </row>
        <row r="3954">
          <cell r="P3954">
            <v>395.2</v>
          </cell>
        </row>
        <row r="3955">
          <cell r="P3955">
            <v>395.3</v>
          </cell>
        </row>
        <row r="3956">
          <cell r="P3956">
            <v>395.4</v>
          </cell>
        </row>
        <row r="3957">
          <cell r="P3957">
            <v>395.5</v>
          </cell>
        </row>
        <row r="3958">
          <cell r="P3958">
            <v>395.6</v>
          </cell>
        </row>
        <row r="3959">
          <cell r="P3959">
            <v>395.7</v>
          </cell>
        </row>
        <row r="3960">
          <cell r="P3960">
            <v>395.8</v>
          </cell>
        </row>
        <row r="3961">
          <cell r="P3961">
            <v>395.9</v>
          </cell>
        </row>
        <row r="3962">
          <cell r="P3962">
            <v>396</v>
          </cell>
        </row>
        <row r="3963">
          <cell r="P3963">
            <v>396.1</v>
          </cell>
        </row>
        <row r="3964">
          <cell r="P3964">
            <v>396.2</v>
          </cell>
        </row>
        <row r="3965">
          <cell r="P3965">
            <v>396.3</v>
          </cell>
        </row>
        <row r="3966">
          <cell r="P3966">
            <v>396.4</v>
          </cell>
        </row>
        <row r="3967">
          <cell r="P3967">
            <v>396.5</v>
          </cell>
        </row>
        <row r="3968">
          <cell r="P3968">
            <v>396.6</v>
          </cell>
        </row>
        <row r="3969">
          <cell r="P3969">
            <v>396.7</v>
          </cell>
        </row>
        <row r="3970">
          <cell r="P3970">
            <v>396.8</v>
          </cell>
        </row>
        <row r="3971">
          <cell r="P3971">
            <v>396.9</v>
          </cell>
        </row>
        <row r="3972">
          <cell r="P3972">
            <v>397</v>
          </cell>
        </row>
        <row r="3973">
          <cell r="P3973">
            <v>397.1</v>
          </cell>
        </row>
        <row r="3974">
          <cell r="P3974">
            <v>397.2</v>
          </cell>
        </row>
        <row r="3975">
          <cell r="P3975">
            <v>397.3</v>
          </cell>
        </row>
        <row r="3976">
          <cell r="P3976">
            <v>397.4</v>
          </cell>
        </row>
        <row r="3977">
          <cell r="P3977">
            <v>397.5</v>
          </cell>
        </row>
        <row r="3978">
          <cell r="P3978">
            <v>397.6</v>
          </cell>
        </row>
        <row r="3979">
          <cell r="P3979">
            <v>397.7</v>
          </cell>
        </row>
        <row r="3980">
          <cell r="P3980">
            <v>397.8</v>
          </cell>
        </row>
        <row r="3981">
          <cell r="P3981">
            <v>397.9</v>
          </cell>
        </row>
        <row r="3982">
          <cell r="P3982">
            <v>398</v>
          </cell>
        </row>
        <row r="3983">
          <cell r="P3983">
            <v>398.1</v>
          </cell>
        </row>
        <row r="3984">
          <cell r="P3984">
            <v>398.2</v>
          </cell>
        </row>
        <row r="3985">
          <cell r="P3985">
            <v>398.3</v>
          </cell>
        </row>
        <row r="3986">
          <cell r="P3986">
            <v>398.4</v>
          </cell>
        </row>
        <row r="3987">
          <cell r="P3987">
            <v>398.5</v>
          </cell>
        </row>
        <row r="3988">
          <cell r="P3988">
            <v>398.6</v>
          </cell>
        </row>
        <row r="3989">
          <cell r="P3989">
            <v>398.7</v>
          </cell>
        </row>
        <row r="3990">
          <cell r="P3990">
            <v>398.8</v>
          </cell>
        </row>
        <row r="3991">
          <cell r="P3991">
            <v>398.9</v>
          </cell>
        </row>
        <row r="3992">
          <cell r="P3992">
            <v>399</v>
          </cell>
        </row>
        <row r="3993">
          <cell r="P3993">
            <v>399.1</v>
          </cell>
        </row>
        <row r="3994">
          <cell r="P3994">
            <v>399.2</v>
          </cell>
        </row>
        <row r="3995">
          <cell r="P3995">
            <v>399.3</v>
          </cell>
        </row>
        <row r="3996">
          <cell r="P3996">
            <v>399.4</v>
          </cell>
        </row>
        <row r="3997">
          <cell r="P3997">
            <v>399.5</v>
          </cell>
        </row>
        <row r="3998">
          <cell r="P3998">
            <v>399.6</v>
          </cell>
        </row>
        <row r="3999">
          <cell r="P3999">
            <v>399.7</v>
          </cell>
        </row>
        <row r="4000">
          <cell r="P4000">
            <v>399.8</v>
          </cell>
        </row>
        <row r="4001">
          <cell r="P4001">
            <v>399.9</v>
          </cell>
        </row>
        <row r="4002">
          <cell r="P4002">
            <v>400</v>
          </cell>
        </row>
        <row r="4003">
          <cell r="P4003">
            <v>400.1</v>
          </cell>
        </row>
        <row r="4004">
          <cell r="P4004">
            <v>400.2</v>
          </cell>
        </row>
        <row r="4005">
          <cell r="P4005">
            <v>400.3</v>
          </cell>
        </row>
        <row r="4006">
          <cell r="P4006">
            <v>400.4</v>
          </cell>
        </row>
        <row r="4007">
          <cell r="P4007">
            <v>400.5</v>
          </cell>
        </row>
        <row r="4008">
          <cell r="P4008">
            <v>400.6</v>
          </cell>
        </row>
        <row r="4009">
          <cell r="P4009">
            <v>400.7</v>
          </cell>
        </row>
        <row r="4010">
          <cell r="P4010">
            <v>400.8</v>
          </cell>
        </row>
        <row r="4011">
          <cell r="P4011">
            <v>400.9</v>
          </cell>
        </row>
        <row r="4012">
          <cell r="P4012">
            <v>401</v>
          </cell>
        </row>
        <row r="4013">
          <cell r="P4013">
            <v>401.1</v>
          </cell>
        </row>
        <row r="4014">
          <cell r="P4014">
            <v>401.2</v>
          </cell>
        </row>
        <row r="4015">
          <cell r="P4015">
            <v>401.3</v>
          </cell>
        </row>
        <row r="4016">
          <cell r="P4016">
            <v>401.4</v>
          </cell>
        </row>
        <row r="4017">
          <cell r="P4017">
            <v>401.5</v>
          </cell>
        </row>
        <row r="4018">
          <cell r="P4018">
            <v>401.6</v>
          </cell>
        </row>
        <row r="4019">
          <cell r="P4019">
            <v>401.7</v>
          </cell>
        </row>
        <row r="4020">
          <cell r="P4020">
            <v>401.8</v>
          </cell>
        </row>
        <row r="4021">
          <cell r="P4021">
            <v>401.9</v>
          </cell>
        </row>
        <row r="4022">
          <cell r="P4022">
            <v>402</v>
          </cell>
        </row>
        <row r="4023">
          <cell r="P4023">
            <v>402.1</v>
          </cell>
        </row>
        <row r="4024">
          <cell r="P4024">
            <v>402.2</v>
          </cell>
        </row>
        <row r="4025">
          <cell r="P4025">
            <v>402.3</v>
          </cell>
        </row>
        <row r="4026">
          <cell r="P4026">
            <v>402.4</v>
          </cell>
        </row>
        <row r="4027">
          <cell r="P4027">
            <v>402.5</v>
          </cell>
        </row>
        <row r="4028">
          <cell r="P4028">
            <v>402.6</v>
          </cell>
        </row>
        <row r="4029">
          <cell r="P4029">
            <v>402.7</v>
          </cell>
        </row>
        <row r="4030">
          <cell r="P4030">
            <v>402.8</v>
          </cell>
        </row>
        <row r="4031">
          <cell r="P4031">
            <v>402.9</v>
          </cell>
        </row>
        <row r="4032">
          <cell r="P4032">
            <v>403</v>
          </cell>
        </row>
        <row r="4033">
          <cell r="P4033">
            <v>403.1</v>
          </cell>
        </row>
        <row r="4034">
          <cell r="P4034">
            <v>403.2</v>
          </cell>
        </row>
        <row r="4035">
          <cell r="P4035">
            <v>403.3</v>
          </cell>
        </row>
        <row r="4036">
          <cell r="P4036">
            <v>403.4</v>
          </cell>
        </row>
        <row r="4037">
          <cell r="P4037">
            <v>403.5</v>
          </cell>
        </row>
        <row r="4038">
          <cell r="P4038">
            <v>403.6</v>
          </cell>
        </row>
        <row r="4039">
          <cell r="P4039">
            <v>403.7</v>
          </cell>
        </row>
        <row r="4040">
          <cell r="P4040">
            <v>403.8</v>
          </cell>
        </row>
        <row r="4041">
          <cell r="P4041">
            <v>403.9</v>
          </cell>
        </row>
        <row r="4042">
          <cell r="P4042">
            <v>404</v>
          </cell>
        </row>
        <row r="4043">
          <cell r="P4043">
            <v>404.1</v>
          </cell>
        </row>
        <row r="4044">
          <cell r="P4044">
            <v>404.2</v>
          </cell>
        </row>
        <row r="4045">
          <cell r="P4045">
            <v>404.3</v>
          </cell>
        </row>
        <row r="4046">
          <cell r="P4046">
            <v>404.4</v>
          </cell>
        </row>
        <row r="4047">
          <cell r="P4047">
            <v>404.5</v>
          </cell>
        </row>
        <row r="4048">
          <cell r="P4048">
            <v>404.6</v>
          </cell>
        </row>
        <row r="4049">
          <cell r="P4049">
            <v>404.7</v>
          </cell>
        </row>
        <row r="4050">
          <cell r="P4050">
            <v>404.8</v>
          </cell>
        </row>
        <row r="4051">
          <cell r="P4051">
            <v>404.9</v>
          </cell>
        </row>
        <row r="4052">
          <cell r="P4052">
            <v>405</v>
          </cell>
        </row>
        <row r="4053">
          <cell r="P4053">
            <v>405.1</v>
          </cell>
        </row>
        <row r="4054">
          <cell r="P4054">
            <v>405.2</v>
          </cell>
        </row>
        <row r="4055">
          <cell r="P4055">
            <v>405.3</v>
          </cell>
        </row>
        <row r="4056">
          <cell r="P4056">
            <v>405.4</v>
          </cell>
        </row>
        <row r="4057">
          <cell r="P4057">
            <v>405.5</v>
          </cell>
        </row>
        <row r="4058">
          <cell r="P4058">
            <v>405.6</v>
          </cell>
        </row>
        <row r="4059">
          <cell r="P4059">
            <v>405.7</v>
          </cell>
        </row>
        <row r="4060">
          <cell r="P4060">
            <v>405.8</v>
          </cell>
        </row>
        <row r="4061">
          <cell r="P4061">
            <v>405.9</v>
          </cell>
        </row>
        <row r="4062">
          <cell r="P4062">
            <v>406</v>
          </cell>
        </row>
        <row r="4063">
          <cell r="P4063">
            <v>406.1</v>
          </cell>
        </row>
        <row r="4064">
          <cell r="P4064">
            <v>406.2</v>
          </cell>
        </row>
        <row r="4065">
          <cell r="P4065">
            <v>406.3</v>
          </cell>
        </row>
        <row r="4066">
          <cell r="P4066">
            <v>406.4</v>
          </cell>
        </row>
        <row r="4067">
          <cell r="P4067">
            <v>406.5</v>
          </cell>
        </row>
        <row r="4068">
          <cell r="P4068">
            <v>406.6</v>
          </cell>
        </row>
        <row r="4069">
          <cell r="P4069">
            <v>406.7</v>
          </cell>
        </row>
        <row r="4070">
          <cell r="P4070">
            <v>406.8</v>
          </cell>
        </row>
        <row r="4071">
          <cell r="P4071">
            <v>406.9</v>
          </cell>
        </row>
        <row r="4072">
          <cell r="P4072">
            <v>407</v>
          </cell>
        </row>
        <row r="4073">
          <cell r="P4073">
            <v>407.1</v>
          </cell>
        </row>
        <row r="4074">
          <cell r="P4074">
            <v>407.2</v>
          </cell>
        </row>
        <row r="4075">
          <cell r="P4075">
            <v>407.3</v>
          </cell>
        </row>
        <row r="4076">
          <cell r="P4076">
            <v>407.4</v>
          </cell>
        </row>
        <row r="4077">
          <cell r="P4077">
            <v>407.5</v>
          </cell>
        </row>
        <row r="4078">
          <cell r="P4078">
            <v>407.6</v>
          </cell>
        </row>
        <row r="4079">
          <cell r="P4079">
            <v>407.7</v>
          </cell>
        </row>
        <row r="4080">
          <cell r="P4080">
            <v>407.8</v>
          </cell>
        </row>
        <row r="4081">
          <cell r="P4081">
            <v>407.9</v>
          </cell>
        </row>
        <row r="4082">
          <cell r="P4082">
            <v>408</v>
          </cell>
        </row>
        <row r="4083">
          <cell r="P4083">
            <v>408.1</v>
          </cell>
        </row>
        <row r="4084">
          <cell r="P4084">
            <v>408.2</v>
          </cell>
        </row>
        <row r="4085">
          <cell r="P4085">
            <v>408.3</v>
          </cell>
        </row>
        <row r="4086">
          <cell r="P4086">
            <v>408.4</v>
          </cell>
        </row>
        <row r="4087">
          <cell r="P4087">
            <v>408.5</v>
          </cell>
        </row>
        <row r="4088">
          <cell r="P4088">
            <v>408.6</v>
          </cell>
        </row>
        <row r="4089">
          <cell r="P4089">
            <v>408.7</v>
          </cell>
        </row>
        <row r="4090">
          <cell r="P4090">
            <v>408.8</v>
          </cell>
        </row>
        <row r="4091">
          <cell r="P4091">
            <v>408.9</v>
          </cell>
        </row>
        <row r="4092">
          <cell r="P4092">
            <v>409</v>
          </cell>
        </row>
        <row r="4093">
          <cell r="P4093">
            <v>409.1</v>
          </cell>
        </row>
        <row r="4094">
          <cell r="P4094">
            <v>409.2</v>
          </cell>
        </row>
        <row r="4095">
          <cell r="P4095">
            <v>409.3</v>
          </cell>
        </row>
        <row r="4096">
          <cell r="P4096">
            <v>409.4</v>
          </cell>
        </row>
        <row r="4097">
          <cell r="P4097">
            <v>409.5</v>
          </cell>
        </row>
        <row r="4098">
          <cell r="P4098">
            <v>409.6</v>
          </cell>
        </row>
        <row r="4099">
          <cell r="P4099">
            <v>409.7</v>
          </cell>
        </row>
        <row r="4100">
          <cell r="P4100">
            <v>409.8</v>
          </cell>
        </row>
        <row r="4101">
          <cell r="P4101">
            <v>409.9</v>
          </cell>
        </row>
        <row r="4102">
          <cell r="P4102">
            <v>410</v>
          </cell>
        </row>
        <row r="4103">
          <cell r="P4103">
            <v>410.1</v>
          </cell>
        </row>
        <row r="4104">
          <cell r="P4104">
            <v>410.2</v>
          </cell>
        </row>
        <row r="4105">
          <cell r="P4105">
            <v>410.3</v>
          </cell>
        </row>
        <row r="4106">
          <cell r="P4106">
            <v>410.4</v>
          </cell>
        </row>
        <row r="4107">
          <cell r="P4107">
            <v>410.5</v>
          </cell>
        </row>
        <row r="4108">
          <cell r="P4108">
            <v>410.6</v>
          </cell>
        </row>
        <row r="4109">
          <cell r="P4109">
            <v>410.7</v>
          </cell>
        </row>
        <row r="4110">
          <cell r="P4110">
            <v>410.8</v>
          </cell>
        </row>
        <row r="4111">
          <cell r="P4111">
            <v>410.9</v>
          </cell>
        </row>
        <row r="4112">
          <cell r="P4112">
            <v>411</v>
          </cell>
        </row>
        <row r="4113">
          <cell r="P4113">
            <v>411.1</v>
          </cell>
        </row>
        <row r="4114">
          <cell r="P4114">
            <v>411.2</v>
          </cell>
        </row>
        <row r="4115">
          <cell r="P4115">
            <v>411.3</v>
          </cell>
        </row>
        <row r="4116">
          <cell r="P4116">
            <v>411.4</v>
          </cell>
        </row>
        <row r="4117">
          <cell r="P4117">
            <v>411.5</v>
          </cell>
        </row>
        <row r="4118">
          <cell r="P4118">
            <v>411.6</v>
          </cell>
        </row>
        <row r="4119">
          <cell r="P4119">
            <v>411.7</v>
          </cell>
        </row>
        <row r="4120">
          <cell r="P4120">
            <v>411.8</v>
          </cell>
        </row>
        <row r="4121">
          <cell r="P4121">
            <v>411.9</v>
          </cell>
        </row>
        <row r="4122">
          <cell r="P4122">
            <v>412</v>
          </cell>
        </row>
        <row r="4123">
          <cell r="P4123">
            <v>412.1</v>
          </cell>
        </row>
        <row r="4124">
          <cell r="P4124">
            <v>412.2</v>
          </cell>
        </row>
        <row r="4125">
          <cell r="P4125">
            <v>412.3</v>
          </cell>
        </row>
        <row r="4126">
          <cell r="P4126">
            <v>412.4</v>
          </cell>
        </row>
        <row r="4127">
          <cell r="P4127">
            <v>412.5</v>
          </cell>
        </row>
        <row r="4128">
          <cell r="P4128">
            <v>412.6</v>
          </cell>
        </row>
        <row r="4129">
          <cell r="P4129">
            <v>412.7</v>
          </cell>
        </row>
        <row r="4130">
          <cell r="P4130">
            <v>412.8</v>
          </cell>
        </row>
        <row r="4131">
          <cell r="P4131">
            <v>412.9</v>
          </cell>
        </row>
        <row r="4132">
          <cell r="P4132">
            <v>413</v>
          </cell>
        </row>
        <row r="4133">
          <cell r="P4133">
            <v>413.1</v>
          </cell>
        </row>
        <row r="4134">
          <cell r="P4134">
            <v>413.2</v>
          </cell>
        </row>
        <row r="4135">
          <cell r="P4135">
            <v>413.3</v>
          </cell>
        </row>
        <row r="4136">
          <cell r="P4136">
            <v>413.4</v>
          </cell>
        </row>
        <row r="4137">
          <cell r="P4137">
            <v>413.5</v>
          </cell>
        </row>
        <row r="4138">
          <cell r="P4138">
            <v>413.6</v>
          </cell>
        </row>
        <row r="4139">
          <cell r="P4139">
            <v>413.7</v>
          </cell>
        </row>
        <row r="4140">
          <cell r="P4140">
            <v>413.8</v>
          </cell>
        </row>
        <row r="4141">
          <cell r="P4141">
            <v>413.9</v>
          </cell>
        </row>
        <row r="4142">
          <cell r="P4142">
            <v>414</v>
          </cell>
        </row>
        <row r="4143">
          <cell r="P4143">
            <v>414.1</v>
          </cell>
        </row>
        <row r="4144">
          <cell r="P4144">
            <v>414.2</v>
          </cell>
        </row>
        <row r="4145">
          <cell r="P4145">
            <v>414.3</v>
          </cell>
        </row>
        <row r="4146">
          <cell r="P4146">
            <v>414.4</v>
          </cell>
        </row>
        <row r="4147">
          <cell r="P4147">
            <v>414.5</v>
          </cell>
        </row>
        <row r="4148">
          <cell r="P4148">
            <v>414.6</v>
          </cell>
        </row>
        <row r="4149">
          <cell r="P4149">
            <v>414.7</v>
          </cell>
        </row>
        <row r="4150">
          <cell r="P4150">
            <v>414.8</v>
          </cell>
        </row>
        <row r="4151">
          <cell r="P4151">
            <v>414.9</v>
          </cell>
        </row>
        <row r="4152">
          <cell r="P4152">
            <v>415</v>
          </cell>
        </row>
        <row r="4153">
          <cell r="P4153">
            <v>415.1</v>
          </cell>
        </row>
        <row r="4154">
          <cell r="P4154">
            <v>415.2</v>
          </cell>
        </row>
        <row r="4155">
          <cell r="P4155">
            <v>415.3</v>
          </cell>
        </row>
        <row r="4156">
          <cell r="P4156">
            <v>415.4</v>
          </cell>
        </row>
        <row r="4157">
          <cell r="P4157">
            <v>415.5</v>
          </cell>
        </row>
        <row r="4158">
          <cell r="P4158">
            <v>415.6</v>
          </cell>
        </row>
        <row r="4159">
          <cell r="P4159">
            <v>415.7</v>
          </cell>
        </row>
        <row r="4160">
          <cell r="P4160">
            <v>415.8</v>
          </cell>
        </row>
        <row r="4161">
          <cell r="P4161">
            <v>415.9</v>
          </cell>
        </row>
        <row r="4162">
          <cell r="P4162">
            <v>416</v>
          </cell>
        </row>
        <row r="4163">
          <cell r="P4163">
            <v>416.1</v>
          </cell>
        </row>
        <row r="4164">
          <cell r="P4164">
            <v>416.2</v>
          </cell>
        </row>
        <row r="4165">
          <cell r="P4165">
            <v>416.3</v>
          </cell>
        </row>
        <row r="4166">
          <cell r="P4166">
            <v>416.4</v>
          </cell>
        </row>
        <row r="4167">
          <cell r="P4167">
            <v>416.5</v>
          </cell>
        </row>
        <row r="4168">
          <cell r="P4168">
            <v>416.6</v>
          </cell>
        </row>
        <row r="4169">
          <cell r="P4169">
            <v>416.7</v>
          </cell>
        </row>
        <row r="4170">
          <cell r="P4170">
            <v>416.8</v>
          </cell>
        </row>
        <row r="4171">
          <cell r="P4171">
            <v>416.9</v>
          </cell>
        </row>
        <row r="4172">
          <cell r="P4172">
            <v>417</v>
          </cell>
        </row>
        <row r="4173">
          <cell r="P4173">
            <v>417.1</v>
          </cell>
        </row>
        <row r="4174">
          <cell r="P4174">
            <v>417.2</v>
          </cell>
        </row>
        <row r="4175">
          <cell r="P4175">
            <v>417.3</v>
          </cell>
        </row>
        <row r="4176">
          <cell r="P4176">
            <v>417.4</v>
          </cell>
        </row>
        <row r="4177">
          <cell r="P4177">
            <v>417.5</v>
          </cell>
        </row>
        <row r="4178">
          <cell r="P4178">
            <v>417.6</v>
          </cell>
        </row>
        <row r="4179">
          <cell r="P4179">
            <v>417.7</v>
          </cell>
        </row>
        <row r="4180">
          <cell r="P4180">
            <v>417.8</v>
          </cell>
        </row>
        <row r="4181">
          <cell r="P4181">
            <v>417.9</v>
          </cell>
        </row>
        <row r="4182">
          <cell r="P4182">
            <v>418</v>
          </cell>
        </row>
        <row r="4183">
          <cell r="P4183">
            <v>418.1</v>
          </cell>
        </row>
        <row r="4184">
          <cell r="P4184">
            <v>418.2</v>
          </cell>
        </row>
        <row r="4185">
          <cell r="P4185">
            <v>418.3</v>
          </cell>
        </row>
        <row r="4186">
          <cell r="P4186">
            <v>418.4</v>
          </cell>
        </row>
        <row r="4187">
          <cell r="P4187">
            <v>418.5</v>
          </cell>
        </row>
        <row r="4188">
          <cell r="P4188">
            <v>418.6</v>
          </cell>
        </row>
        <row r="4189">
          <cell r="P4189">
            <v>418.7</v>
          </cell>
        </row>
        <row r="4190">
          <cell r="P4190">
            <v>418.8</v>
          </cell>
        </row>
        <row r="4191">
          <cell r="P4191">
            <v>418.9</v>
          </cell>
        </row>
        <row r="4192">
          <cell r="P4192">
            <v>419</v>
          </cell>
        </row>
        <row r="4193">
          <cell r="P4193">
            <v>419.1</v>
          </cell>
        </row>
        <row r="4194">
          <cell r="P4194">
            <v>419.2</v>
          </cell>
        </row>
        <row r="4195">
          <cell r="P4195">
            <v>419.3</v>
          </cell>
        </row>
        <row r="4196">
          <cell r="P4196">
            <v>419.4</v>
          </cell>
        </row>
        <row r="4197">
          <cell r="P4197">
            <v>419.5</v>
          </cell>
        </row>
        <row r="4198">
          <cell r="P4198">
            <v>419.6</v>
          </cell>
        </row>
        <row r="4199">
          <cell r="P4199">
            <v>419.7</v>
          </cell>
        </row>
        <row r="4200">
          <cell r="P4200">
            <v>419.8</v>
          </cell>
        </row>
        <row r="4201">
          <cell r="P4201">
            <v>419.9</v>
          </cell>
        </row>
        <row r="4202">
          <cell r="P4202">
            <v>420</v>
          </cell>
        </row>
        <row r="4203">
          <cell r="P4203">
            <v>420.1</v>
          </cell>
        </row>
        <row r="4204">
          <cell r="P4204">
            <v>420.2</v>
          </cell>
        </row>
        <row r="4205">
          <cell r="P4205">
            <v>420.3</v>
          </cell>
        </row>
        <row r="4206">
          <cell r="P4206">
            <v>420.4</v>
          </cell>
        </row>
        <row r="4207">
          <cell r="P4207">
            <v>420.5</v>
          </cell>
        </row>
        <row r="4208">
          <cell r="P4208">
            <v>420.6</v>
          </cell>
        </row>
        <row r="4209">
          <cell r="P4209">
            <v>420.7</v>
          </cell>
        </row>
        <row r="4210">
          <cell r="P4210">
            <v>420.8</v>
          </cell>
        </row>
        <row r="4211">
          <cell r="P4211">
            <v>420.9</v>
          </cell>
        </row>
        <row r="4212">
          <cell r="P4212">
            <v>421</v>
          </cell>
        </row>
        <row r="4213">
          <cell r="P4213">
            <v>421.1</v>
          </cell>
        </row>
        <row r="4214">
          <cell r="P4214">
            <v>421.2</v>
          </cell>
        </row>
        <row r="4215">
          <cell r="P4215">
            <v>421.3</v>
          </cell>
        </row>
        <row r="4216">
          <cell r="P4216">
            <v>421.4</v>
          </cell>
        </row>
        <row r="4217">
          <cell r="P4217">
            <v>421.5</v>
          </cell>
        </row>
        <row r="4218">
          <cell r="P4218">
            <v>421.6</v>
          </cell>
        </row>
        <row r="4219">
          <cell r="P4219">
            <v>421.7</v>
          </cell>
        </row>
        <row r="4220">
          <cell r="P4220">
            <v>421.8</v>
          </cell>
        </row>
        <row r="4221">
          <cell r="P4221">
            <v>421.9</v>
          </cell>
        </row>
        <row r="4222">
          <cell r="P4222">
            <v>422</v>
          </cell>
        </row>
        <row r="4223">
          <cell r="P4223">
            <v>422.1</v>
          </cell>
        </row>
        <row r="4224">
          <cell r="P4224">
            <v>422.2</v>
          </cell>
        </row>
        <row r="4225">
          <cell r="P4225">
            <v>422.3</v>
          </cell>
        </row>
        <row r="4226">
          <cell r="P4226">
            <v>422.4</v>
          </cell>
        </row>
        <row r="4227">
          <cell r="P4227">
            <v>422.5</v>
          </cell>
        </row>
        <row r="4228">
          <cell r="P4228">
            <v>422.6</v>
          </cell>
        </row>
        <row r="4229">
          <cell r="P4229">
            <v>422.7</v>
          </cell>
        </row>
        <row r="4230">
          <cell r="P4230">
            <v>422.8</v>
          </cell>
        </row>
        <row r="4231">
          <cell r="P4231">
            <v>422.9</v>
          </cell>
        </row>
        <row r="4232">
          <cell r="P4232">
            <v>423</v>
          </cell>
        </row>
        <row r="4233">
          <cell r="P4233">
            <v>423.1</v>
          </cell>
        </row>
        <row r="4234">
          <cell r="P4234">
            <v>423.2</v>
          </cell>
        </row>
        <row r="4235">
          <cell r="P4235">
            <v>423.3</v>
          </cell>
        </row>
        <row r="4236">
          <cell r="P4236">
            <v>423.4</v>
          </cell>
        </row>
        <row r="4237">
          <cell r="P4237">
            <v>423.5</v>
          </cell>
        </row>
        <row r="4238">
          <cell r="P4238">
            <v>423.6</v>
          </cell>
        </row>
        <row r="4239">
          <cell r="P4239">
            <v>423.7</v>
          </cell>
        </row>
        <row r="4240">
          <cell r="P4240">
            <v>423.8</v>
          </cell>
        </row>
        <row r="4241">
          <cell r="P4241">
            <v>423.9</v>
          </cell>
        </row>
        <row r="4242">
          <cell r="P4242">
            <v>424</v>
          </cell>
        </row>
        <row r="4243">
          <cell r="P4243">
            <v>424.1</v>
          </cell>
        </row>
        <row r="4244">
          <cell r="P4244">
            <v>424.2</v>
          </cell>
        </row>
        <row r="4245">
          <cell r="P4245">
            <v>424.3</v>
          </cell>
        </row>
        <row r="4246">
          <cell r="P4246">
            <v>424.4</v>
          </cell>
        </row>
        <row r="4247">
          <cell r="P4247">
            <v>424.5</v>
          </cell>
        </row>
        <row r="4248">
          <cell r="P4248">
            <v>424.6</v>
          </cell>
        </row>
        <row r="4249">
          <cell r="P4249">
            <v>424.7</v>
          </cell>
        </row>
        <row r="4250">
          <cell r="P4250">
            <v>424.8</v>
          </cell>
        </row>
        <row r="4251">
          <cell r="P4251">
            <v>424.9</v>
          </cell>
        </row>
        <row r="4252">
          <cell r="P4252">
            <v>425</v>
          </cell>
        </row>
        <row r="4253">
          <cell r="P4253">
            <v>425.1</v>
          </cell>
        </row>
        <row r="4254">
          <cell r="P4254">
            <v>425.2</v>
          </cell>
        </row>
        <row r="4255">
          <cell r="P4255">
            <v>425.3</v>
          </cell>
        </row>
        <row r="4256">
          <cell r="P4256">
            <v>425.4</v>
          </cell>
        </row>
        <row r="4257">
          <cell r="P4257">
            <v>425.5</v>
          </cell>
        </row>
        <row r="4258">
          <cell r="P4258">
            <v>425.6</v>
          </cell>
        </row>
        <row r="4259">
          <cell r="P4259">
            <v>425.7</v>
          </cell>
        </row>
        <row r="4260">
          <cell r="P4260">
            <v>425.8</v>
          </cell>
        </row>
        <row r="4261">
          <cell r="P4261">
            <v>425.9</v>
          </cell>
        </row>
        <row r="4262">
          <cell r="P4262">
            <v>426</v>
          </cell>
        </row>
        <row r="4263">
          <cell r="P4263">
            <v>426.1</v>
          </cell>
        </row>
        <row r="4264">
          <cell r="P4264">
            <v>426.2</v>
          </cell>
        </row>
        <row r="4265">
          <cell r="P4265">
            <v>426.3</v>
          </cell>
        </row>
        <row r="4266">
          <cell r="P4266">
            <v>426.4</v>
          </cell>
        </row>
        <row r="4267">
          <cell r="P4267">
            <v>426.5</v>
          </cell>
        </row>
        <row r="4268">
          <cell r="P4268">
            <v>426.6</v>
          </cell>
        </row>
        <row r="4269">
          <cell r="P4269">
            <v>426.7</v>
          </cell>
        </row>
        <row r="4270">
          <cell r="P4270">
            <v>426.8</v>
          </cell>
        </row>
        <row r="4271">
          <cell r="P4271">
            <v>426.9</v>
          </cell>
        </row>
        <row r="4272">
          <cell r="P4272">
            <v>427</v>
          </cell>
        </row>
        <row r="4273">
          <cell r="P4273">
            <v>427.1</v>
          </cell>
        </row>
        <row r="4274">
          <cell r="P4274">
            <v>427.2</v>
          </cell>
        </row>
        <row r="4275">
          <cell r="P4275">
            <v>427.3</v>
          </cell>
        </row>
        <row r="4276">
          <cell r="P4276">
            <v>427.4</v>
          </cell>
        </row>
        <row r="4277">
          <cell r="P4277">
            <v>427.5</v>
          </cell>
        </row>
        <row r="4278">
          <cell r="P4278">
            <v>427.6</v>
          </cell>
        </row>
        <row r="4279">
          <cell r="P4279">
            <v>427.7</v>
          </cell>
        </row>
        <row r="4280">
          <cell r="P4280">
            <v>427.8</v>
          </cell>
        </row>
        <row r="4281">
          <cell r="P4281">
            <v>427.9</v>
          </cell>
        </row>
        <row r="4282">
          <cell r="P4282">
            <v>428</v>
          </cell>
        </row>
        <row r="4283">
          <cell r="P4283">
            <v>428.1</v>
          </cell>
        </row>
        <row r="4284">
          <cell r="P4284">
            <v>428.2</v>
          </cell>
        </row>
        <row r="4285">
          <cell r="P4285">
            <v>428.3</v>
          </cell>
        </row>
        <row r="4286">
          <cell r="P4286">
            <v>428.4</v>
          </cell>
        </row>
        <row r="4287">
          <cell r="P4287">
            <v>428.5</v>
          </cell>
        </row>
        <row r="4288">
          <cell r="P4288">
            <v>428.6</v>
          </cell>
        </row>
        <row r="4289">
          <cell r="P4289">
            <v>428.7</v>
          </cell>
        </row>
        <row r="4290">
          <cell r="P4290">
            <v>428.8</v>
          </cell>
        </row>
        <row r="4291">
          <cell r="P4291">
            <v>428.9</v>
          </cell>
        </row>
        <row r="4292">
          <cell r="P4292">
            <v>429</v>
          </cell>
        </row>
        <row r="4293">
          <cell r="P4293">
            <v>429.1</v>
          </cell>
        </row>
        <row r="4294">
          <cell r="P4294">
            <v>429.2</v>
          </cell>
        </row>
        <row r="4295">
          <cell r="P4295">
            <v>429.3</v>
          </cell>
        </row>
        <row r="4296">
          <cell r="P4296">
            <v>429.4</v>
          </cell>
        </row>
        <row r="4297">
          <cell r="P4297">
            <v>429.5</v>
          </cell>
        </row>
        <row r="4298">
          <cell r="P4298">
            <v>429.6</v>
          </cell>
        </row>
        <row r="4299">
          <cell r="P4299">
            <v>429.7</v>
          </cell>
        </row>
        <row r="4300">
          <cell r="P4300">
            <v>429.8</v>
          </cell>
        </row>
        <row r="4301">
          <cell r="P4301">
            <v>429.9</v>
          </cell>
        </row>
        <row r="4302">
          <cell r="P4302">
            <v>430</v>
          </cell>
        </row>
        <row r="4303">
          <cell r="P4303">
            <v>430.1</v>
          </cell>
        </row>
        <row r="4304">
          <cell r="P4304">
            <v>430.2</v>
          </cell>
        </row>
        <row r="4305">
          <cell r="P4305">
            <v>430.3</v>
          </cell>
        </row>
        <row r="4306">
          <cell r="P4306">
            <v>430.4</v>
          </cell>
        </row>
        <row r="4307">
          <cell r="P4307">
            <v>430.5</v>
          </cell>
        </row>
        <row r="4308">
          <cell r="P4308">
            <v>430.6</v>
          </cell>
        </row>
        <row r="4309">
          <cell r="P4309">
            <v>430.7</v>
          </cell>
        </row>
        <row r="4310">
          <cell r="P4310">
            <v>430.8</v>
          </cell>
        </row>
        <row r="4311">
          <cell r="P4311">
            <v>430.9</v>
          </cell>
        </row>
        <row r="4312">
          <cell r="P4312">
            <v>431</v>
          </cell>
        </row>
        <row r="4313">
          <cell r="P4313">
            <v>431.1</v>
          </cell>
        </row>
        <row r="4314">
          <cell r="P4314">
            <v>431.2</v>
          </cell>
        </row>
        <row r="4315">
          <cell r="P4315">
            <v>431.3</v>
          </cell>
        </row>
        <row r="4316">
          <cell r="P4316">
            <v>431.4</v>
          </cell>
        </row>
        <row r="4317">
          <cell r="P4317">
            <v>431.5</v>
          </cell>
        </row>
        <row r="4318">
          <cell r="P4318">
            <v>431.6</v>
          </cell>
        </row>
        <row r="4319">
          <cell r="P4319">
            <v>431.7</v>
          </cell>
        </row>
        <row r="4320">
          <cell r="P4320">
            <v>431.8</v>
          </cell>
        </row>
        <row r="4321">
          <cell r="P4321">
            <v>431.9</v>
          </cell>
        </row>
        <row r="4322">
          <cell r="P4322">
            <v>432</v>
          </cell>
        </row>
        <row r="4323">
          <cell r="P4323">
            <v>432.1</v>
          </cell>
        </row>
        <row r="4324">
          <cell r="P4324">
            <v>432.2</v>
          </cell>
        </row>
        <row r="4325">
          <cell r="P4325">
            <v>432.3</v>
          </cell>
        </row>
        <row r="4326">
          <cell r="P4326">
            <v>432.4</v>
          </cell>
        </row>
        <row r="4327">
          <cell r="P4327">
            <v>432.5</v>
          </cell>
        </row>
        <row r="4328">
          <cell r="P4328">
            <v>432.6</v>
          </cell>
        </row>
        <row r="4329">
          <cell r="P4329">
            <v>432.7</v>
          </cell>
        </row>
        <row r="4330">
          <cell r="P4330">
            <v>432.8</v>
          </cell>
        </row>
        <row r="4331">
          <cell r="P4331">
            <v>432.9</v>
          </cell>
        </row>
        <row r="4332">
          <cell r="P4332">
            <v>433</v>
          </cell>
        </row>
        <row r="4333">
          <cell r="P4333">
            <v>433.1</v>
          </cell>
        </row>
        <row r="4334">
          <cell r="P4334">
            <v>433.2</v>
          </cell>
        </row>
        <row r="4335">
          <cell r="P4335">
            <v>433.3</v>
          </cell>
        </row>
        <row r="4336">
          <cell r="P4336">
            <v>433.4</v>
          </cell>
        </row>
        <row r="4337">
          <cell r="P4337">
            <v>433.5</v>
          </cell>
        </row>
        <row r="4338">
          <cell r="P4338">
            <v>433.6</v>
          </cell>
        </row>
        <row r="4339">
          <cell r="P4339">
            <v>433.7</v>
          </cell>
        </row>
        <row r="4340">
          <cell r="P4340">
            <v>433.8</v>
          </cell>
        </row>
        <row r="4341">
          <cell r="P4341">
            <v>433.9</v>
          </cell>
        </row>
        <row r="4342">
          <cell r="P4342">
            <v>434</v>
          </cell>
        </row>
        <row r="4343">
          <cell r="P4343">
            <v>434.1</v>
          </cell>
        </row>
        <row r="4344">
          <cell r="P4344">
            <v>434.2</v>
          </cell>
        </row>
        <row r="4345">
          <cell r="P4345">
            <v>434.3</v>
          </cell>
        </row>
        <row r="4346">
          <cell r="P4346">
            <v>434.4</v>
          </cell>
        </row>
        <row r="4347">
          <cell r="P4347">
            <v>434.5</v>
          </cell>
        </row>
        <row r="4348">
          <cell r="P4348">
            <v>434.6</v>
          </cell>
        </row>
        <row r="4349">
          <cell r="P4349">
            <v>434.7</v>
          </cell>
        </row>
        <row r="4350">
          <cell r="P4350">
            <v>434.8</v>
          </cell>
        </row>
        <row r="4351">
          <cell r="P4351">
            <v>434.9</v>
          </cell>
        </row>
        <row r="4352">
          <cell r="P4352">
            <v>435</v>
          </cell>
        </row>
        <row r="4353">
          <cell r="P4353">
            <v>435.1</v>
          </cell>
        </row>
        <row r="4354">
          <cell r="P4354">
            <v>435.2</v>
          </cell>
        </row>
        <row r="4355">
          <cell r="P4355">
            <v>435.3</v>
          </cell>
        </row>
        <row r="4356">
          <cell r="P4356">
            <v>435.4</v>
          </cell>
        </row>
        <row r="4357">
          <cell r="P4357">
            <v>435.5</v>
          </cell>
        </row>
        <row r="4358">
          <cell r="P4358">
            <v>435.6</v>
          </cell>
        </row>
        <row r="4359">
          <cell r="P4359">
            <v>435.7</v>
          </cell>
        </row>
        <row r="4360">
          <cell r="P4360">
            <v>435.8</v>
          </cell>
        </row>
        <row r="4361">
          <cell r="P4361">
            <v>435.9</v>
          </cell>
        </row>
        <row r="4362">
          <cell r="P4362">
            <v>436</v>
          </cell>
        </row>
        <row r="4363">
          <cell r="P4363">
            <v>436.1</v>
          </cell>
        </row>
        <row r="4364">
          <cell r="P4364">
            <v>436.2</v>
          </cell>
        </row>
        <row r="4365">
          <cell r="P4365">
            <v>436.3</v>
          </cell>
        </row>
        <row r="4366">
          <cell r="P4366">
            <v>436.4</v>
          </cell>
        </row>
        <row r="4367">
          <cell r="P4367">
            <v>436.5</v>
          </cell>
        </row>
        <row r="4368">
          <cell r="P4368">
            <v>436.6</v>
          </cell>
        </row>
        <row r="4369">
          <cell r="P4369">
            <v>436.7</v>
          </cell>
        </row>
        <row r="4370">
          <cell r="P4370">
            <v>436.8</v>
          </cell>
        </row>
        <row r="4371">
          <cell r="P4371">
            <v>436.9</v>
          </cell>
        </row>
        <row r="4372">
          <cell r="P4372">
            <v>437</v>
          </cell>
        </row>
        <row r="4373">
          <cell r="P4373">
            <v>437.1</v>
          </cell>
        </row>
        <row r="4374">
          <cell r="P4374">
            <v>437.2</v>
          </cell>
        </row>
        <row r="4375">
          <cell r="P4375">
            <v>437.3</v>
          </cell>
        </row>
        <row r="4376">
          <cell r="P4376">
            <v>437.4</v>
          </cell>
        </row>
        <row r="4377">
          <cell r="P4377">
            <v>437.5</v>
          </cell>
        </row>
        <row r="4378">
          <cell r="P4378">
            <v>437.6</v>
          </cell>
        </row>
        <row r="4379">
          <cell r="P4379">
            <v>437.7</v>
          </cell>
        </row>
        <row r="4380">
          <cell r="P4380">
            <v>437.8</v>
          </cell>
        </row>
        <row r="4381">
          <cell r="P4381">
            <v>437.9</v>
          </cell>
        </row>
        <row r="4382">
          <cell r="P4382">
            <v>438</v>
          </cell>
        </row>
        <row r="4383">
          <cell r="P4383">
            <v>438.1</v>
          </cell>
        </row>
        <row r="4384">
          <cell r="P4384">
            <v>438.2</v>
          </cell>
        </row>
        <row r="4385">
          <cell r="P4385">
            <v>438.3</v>
          </cell>
        </row>
        <row r="4386">
          <cell r="P4386">
            <v>438.4</v>
          </cell>
        </row>
        <row r="4387">
          <cell r="P4387">
            <v>438.5</v>
          </cell>
        </row>
        <row r="4388">
          <cell r="P4388">
            <v>438.6</v>
          </cell>
        </row>
        <row r="4389">
          <cell r="P4389">
            <v>438.7</v>
          </cell>
        </row>
        <row r="4390">
          <cell r="P4390">
            <v>438.8</v>
          </cell>
        </row>
        <row r="4391">
          <cell r="P4391">
            <v>438.9</v>
          </cell>
        </row>
        <row r="4392">
          <cell r="P4392">
            <v>439</v>
          </cell>
        </row>
        <row r="4393">
          <cell r="P4393">
            <v>439.1</v>
          </cell>
        </row>
        <row r="4394">
          <cell r="P4394">
            <v>439.2</v>
          </cell>
        </row>
        <row r="4395">
          <cell r="P4395">
            <v>439.3</v>
          </cell>
        </row>
        <row r="4396">
          <cell r="P4396">
            <v>439.4</v>
          </cell>
        </row>
        <row r="4397">
          <cell r="P4397">
            <v>439.5</v>
          </cell>
        </row>
        <row r="4398">
          <cell r="P4398">
            <v>439.6</v>
          </cell>
        </row>
        <row r="4399">
          <cell r="P4399">
            <v>439.7</v>
          </cell>
        </row>
        <row r="4400">
          <cell r="P4400">
            <v>439.8</v>
          </cell>
        </row>
        <row r="4401">
          <cell r="P4401">
            <v>439.9</v>
          </cell>
        </row>
        <row r="4402">
          <cell r="P4402">
            <v>440</v>
          </cell>
        </row>
        <row r="4403">
          <cell r="P4403">
            <v>440.1</v>
          </cell>
        </row>
        <row r="4404">
          <cell r="P4404">
            <v>440.2</v>
          </cell>
        </row>
        <row r="4405">
          <cell r="P4405">
            <v>440.3</v>
          </cell>
        </row>
        <row r="4406">
          <cell r="P4406">
            <v>440.4</v>
          </cell>
        </row>
        <row r="4407">
          <cell r="P4407">
            <v>440.5</v>
          </cell>
        </row>
        <row r="4408">
          <cell r="P4408">
            <v>440.6</v>
          </cell>
        </row>
        <row r="4409">
          <cell r="P4409">
            <v>440.7</v>
          </cell>
        </row>
        <row r="4410">
          <cell r="P4410">
            <v>440.8</v>
          </cell>
        </row>
        <row r="4411">
          <cell r="P4411">
            <v>440.9</v>
          </cell>
        </row>
        <row r="4412">
          <cell r="P4412">
            <v>441</v>
          </cell>
        </row>
        <row r="4413">
          <cell r="P4413">
            <v>441.1</v>
          </cell>
        </row>
        <row r="4414">
          <cell r="P4414">
            <v>441.2</v>
          </cell>
        </row>
        <row r="4415">
          <cell r="P4415">
            <v>441.3</v>
          </cell>
        </row>
        <row r="4416">
          <cell r="P4416">
            <v>441.4</v>
          </cell>
        </row>
        <row r="4417">
          <cell r="P4417">
            <v>441.5</v>
          </cell>
        </row>
        <row r="4418">
          <cell r="P4418">
            <v>441.6</v>
          </cell>
        </row>
        <row r="4419">
          <cell r="P4419">
            <v>441.7</v>
          </cell>
        </row>
        <row r="4420">
          <cell r="P4420">
            <v>441.8</v>
          </cell>
        </row>
        <row r="4421">
          <cell r="P4421">
            <v>441.9</v>
          </cell>
        </row>
        <row r="4422">
          <cell r="P4422">
            <v>442</v>
          </cell>
        </row>
        <row r="4423">
          <cell r="P4423">
            <v>442.1</v>
          </cell>
        </row>
        <row r="4424">
          <cell r="P4424">
            <v>442.2</v>
          </cell>
        </row>
        <row r="4425">
          <cell r="P4425">
            <v>442.3</v>
          </cell>
        </row>
        <row r="4426">
          <cell r="P4426">
            <v>442.4</v>
          </cell>
        </row>
        <row r="4427">
          <cell r="P4427">
            <v>442.5</v>
          </cell>
        </row>
        <row r="4428">
          <cell r="P4428">
            <v>442.6</v>
          </cell>
        </row>
        <row r="4429">
          <cell r="P4429">
            <v>442.7</v>
          </cell>
        </row>
        <row r="4430">
          <cell r="P4430">
            <v>442.8</v>
          </cell>
        </row>
        <row r="4431">
          <cell r="P4431">
            <v>442.9</v>
          </cell>
        </row>
        <row r="4432">
          <cell r="P4432">
            <v>443</v>
          </cell>
        </row>
        <row r="4433">
          <cell r="P4433">
            <v>443.1</v>
          </cell>
        </row>
        <row r="4434">
          <cell r="P4434">
            <v>443.2</v>
          </cell>
        </row>
        <row r="4435">
          <cell r="P4435">
            <v>443.3</v>
          </cell>
        </row>
        <row r="4436">
          <cell r="P4436">
            <v>443.4</v>
          </cell>
        </row>
        <row r="4437">
          <cell r="P4437">
            <v>443.5</v>
          </cell>
        </row>
        <row r="4438">
          <cell r="P4438">
            <v>443.6</v>
          </cell>
        </row>
        <row r="4439">
          <cell r="P4439">
            <v>443.7</v>
          </cell>
        </row>
        <row r="4440">
          <cell r="P4440">
            <v>443.8</v>
          </cell>
        </row>
        <row r="4441">
          <cell r="P4441">
            <v>443.9</v>
          </cell>
        </row>
        <row r="4442">
          <cell r="P4442">
            <v>444</v>
          </cell>
        </row>
        <row r="4443">
          <cell r="P4443">
            <v>444.1</v>
          </cell>
        </row>
        <row r="4444">
          <cell r="P4444">
            <v>444.2</v>
          </cell>
        </row>
        <row r="4445">
          <cell r="P4445">
            <v>444.3</v>
          </cell>
        </row>
        <row r="4446">
          <cell r="P4446">
            <v>444.4</v>
          </cell>
        </row>
        <row r="4447">
          <cell r="P4447">
            <v>444.5</v>
          </cell>
        </row>
        <row r="4448">
          <cell r="P4448">
            <v>444.6</v>
          </cell>
        </row>
        <row r="4449">
          <cell r="P4449">
            <v>444.7</v>
          </cell>
        </row>
        <row r="4450">
          <cell r="P4450">
            <v>444.8</v>
          </cell>
        </row>
        <row r="4451">
          <cell r="P4451">
            <v>444.9</v>
          </cell>
        </row>
        <row r="4452">
          <cell r="P4452">
            <v>445</v>
          </cell>
        </row>
        <row r="4453">
          <cell r="P4453">
            <v>445.1</v>
          </cell>
        </row>
        <row r="4454">
          <cell r="P4454">
            <v>445.2</v>
          </cell>
        </row>
        <row r="4455">
          <cell r="P4455">
            <v>445.3</v>
          </cell>
        </row>
        <row r="4456">
          <cell r="P4456">
            <v>445.4</v>
          </cell>
        </row>
        <row r="4457">
          <cell r="P4457">
            <v>445.5</v>
          </cell>
        </row>
        <row r="4458">
          <cell r="P4458">
            <v>445.6</v>
          </cell>
        </row>
        <row r="4459">
          <cell r="P4459">
            <v>445.7</v>
          </cell>
        </row>
        <row r="4460">
          <cell r="P4460">
            <v>445.8</v>
          </cell>
        </row>
        <row r="4461">
          <cell r="P4461">
            <v>445.9</v>
          </cell>
        </row>
        <row r="4462">
          <cell r="P4462">
            <v>446</v>
          </cell>
        </row>
        <row r="4463">
          <cell r="P4463">
            <v>446.1</v>
          </cell>
        </row>
        <row r="4464">
          <cell r="P4464">
            <v>446.2</v>
          </cell>
        </row>
        <row r="4465">
          <cell r="P4465">
            <v>446.3</v>
          </cell>
        </row>
        <row r="4466">
          <cell r="P4466">
            <v>446.4</v>
          </cell>
        </row>
        <row r="4467">
          <cell r="P4467">
            <v>446.5</v>
          </cell>
        </row>
        <row r="4468">
          <cell r="P4468">
            <v>446.6</v>
          </cell>
        </row>
        <row r="4469">
          <cell r="P4469">
            <v>446.7</v>
          </cell>
        </row>
        <row r="4470">
          <cell r="P4470">
            <v>446.8</v>
          </cell>
        </row>
        <row r="4471">
          <cell r="P4471">
            <v>446.9</v>
          </cell>
        </row>
        <row r="4472">
          <cell r="P4472">
            <v>447</v>
          </cell>
        </row>
        <row r="4473">
          <cell r="P4473">
            <v>447.1</v>
          </cell>
        </row>
        <row r="4474">
          <cell r="P4474">
            <v>447.2</v>
          </cell>
        </row>
        <row r="4475">
          <cell r="P4475">
            <v>447.3</v>
          </cell>
        </row>
        <row r="4476">
          <cell r="P4476">
            <v>447.4</v>
          </cell>
        </row>
        <row r="4477">
          <cell r="P4477">
            <v>447.5</v>
          </cell>
        </row>
        <row r="4478">
          <cell r="P4478">
            <v>447.6</v>
          </cell>
        </row>
        <row r="4479">
          <cell r="P4479">
            <v>447.7</v>
          </cell>
        </row>
        <row r="4480">
          <cell r="P4480">
            <v>447.8</v>
          </cell>
        </row>
        <row r="4481">
          <cell r="P4481">
            <v>447.9</v>
          </cell>
        </row>
        <row r="4482">
          <cell r="P4482">
            <v>448</v>
          </cell>
        </row>
        <row r="4483">
          <cell r="P4483">
            <v>448.1</v>
          </cell>
        </row>
        <row r="4484">
          <cell r="P4484">
            <v>448.2</v>
          </cell>
        </row>
        <row r="4485">
          <cell r="P4485">
            <v>448.3</v>
          </cell>
        </row>
        <row r="4486">
          <cell r="P4486">
            <v>448.4</v>
          </cell>
        </row>
        <row r="4487">
          <cell r="P4487">
            <v>448.5</v>
          </cell>
        </row>
        <row r="4488">
          <cell r="P4488">
            <v>448.6</v>
          </cell>
        </row>
        <row r="4489">
          <cell r="P4489">
            <v>448.7</v>
          </cell>
        </row>
        <row r="4490">
          <cell r="P4490">
            <v>448.8</v>
          </cell>
        </row>
        <row r="4491">
          <cell r="P4491">
            <v>448.9</v>
          </cell>
        </row>
        <row r="4492">
          <cell r="P4492">
            <v>449</v>
          </cell>
        </row>
        <row r="4493">
          <cell r="P4493">
            <v>449.1</v>
          </cell>
        </row>
        <row r="4494">
          <cell r="P4494">
            <v>449.2</v>
          </cell>
        </row>
        <row r="4495">
          <cell r="P4495">
            <v>449.3</v>
          </cell>
        </row>
        <row r="4496">
          <cell r="P4496">
            <v>449.4</v>
          </cell>
        </row>
        <row r="4497">
          <cell r="P4497">
            <v>449.5</v>
          </cell>
        </row>
        <row r="4498">
          <cell r="P4498">
            <v>449.6</v>
          </cell>
        </row>
        <row r="4499">
          <cell r="P4499">
            <v>449.7</v>
          </cell>
        </row>
        <row r="4500">
          <cell r="P4500">
            <v>449.8</v>
          </cell>
        </row>
        <row r="4501">
          <cell r="P4501">
            <v>449.9</v>
          </cell>
        </row>
        <row r="4502">
          <cell r="P4502">
            <v>450</v>
          </cell>
        </row>
        <row r="4503">
          <cell r="P4503">
            <v>450.1</v>
          </cell>
        </row>
        <row r="4504">
          <cell r="P4504">
            <v>450.2</v>
          </cell>
        </row>
        <row r="4505">
          <cell r="P4505">
            <v>450.3</v>
          </cell>
        </row>
        <row r="4506">
          <cell r="P4506">
            <v>450.4</v>
          </cell>
        </row>
        <row r="4507">
          <cell r="P4507">
            <v>450.5</v>
          </cell>
        </row>
        <row r="4508">
          <cell r="P4508">
            <v>450.6</v>
          </cell>
        </row>
        <row r="4509">
          <cell r="P4509">
            <v>450.7</v>
          </cell>
        </row>
        <row r="4510">
          <cell r="P4510">
            <v>450.8</v>
          </cell>
        </row>
        <row r="4511">
          <cell r="P4511">
            <v>450.9</v>
          </cell>
        </row>
        <row r="4512">
          <cell r="P4512">
            <v>451</v>
          </cell>
        </row>
        <row r="4513">
          <cell r="P4513">
            <v>451.1</v>
          </cell>
        </row>
        <row r="4514">
          <cell r="P4514">
            <v>451.2</v>
          </cell>
        </row>
        <row r="4515">
          <cell r="P4515">
            <v>451.3</v>
          </cell>
        </row>
        <row r="4516">
          <cell r="P4516">
            <v>451.4</v>
          </cell>
        </row>
        <row r="4517">
          <cell r="P4517">
            <v>451.5</v>
          </cell>
        </row>
        <row r="4518">
          <cell r="P4518">
            <v>451.6</v>
          </cell>
        </row>
        <row r="4519">
          <cell r="P4519">
            <v>451.7</v>
          </cell>
        </row>
        <row r="4520">
          <cell r="P4520">
            <v>451.8</v>
          </cell>
        </row>
        <row r="4521">
          <cell r="P4521">
            <v>451.9</v>
          </cell>
        </row>
        <row r="4522">
          <cell r="P4522">
            <v>452</v>
          </cell>
        </row>
        <row r="4523">
          <cell r="P4523">
            <v>452.1</v>
          </cell>
        </row>
        <row r="4524">
          <cell r="P4524">
            <v>452.2</v>
          </cell>
        </row>
        <row r="4525">
          <cell r="P4525">
            <v>452.3</v>
          </cell>
        </row>
        <row r="4526">
          <cell r="P4526">
            <v>452.4</v>
          </cell>
        </row>
        <row r="4527">
          <cell r="P4527">
            <v>452.5</v>
          </cell>
        </row>
        <row r="4528">
          <cell r="P4528">
            <v>452.6</v>
          </cell>
        </row>
        <row r="4529">
          <cell r="P4529">
            <v>452.7</v>
          </cell>
        </row>
        <row r="4530">
          <cell r="P4530">
            <v>452.8</v>
          </cell>
        </row>
        <row r="4531">
          <cell r="P4531">
            <v>452.9</v>
          </cell>
        </row>
        <row r="4532">
          <cell r="P4532">
            <v>453</v>
          </cell>
        </row>
        <row r="4533">
          <cell r="P4533">
            <v>453.1</v>
          </cell>
        </row>
        <row r="4534">
          <cell r="P4534">
            <v>453.2</v>
          </cell>
        </row>
        <row r="4535">
          <cell r="P4535">
            <v>453.3</v>
          </cell>
        </row>
        <row r="4536">
          <cell r="P4536">
            <v>453.4</v>
          </cell>
        </row>
        <row r="4537">
          <cell r="P4537">
            <v>453.5</v>
          </cell>
        </row>
        <row r="4538">
          <cell r="P4538">
            <v>453.6</v>
          </cell>
        </row>
        <row r="4539">
          <cell r="P4539">
            <v>453.7</v>
          </cell>
        </row>
        <row r="4540">
          <cell r="P4540">
            <v>453.8</v>
          </cell>
        </row>
        <row r="4541">
          <cell r="P4541">
            <v>453.9</v>
          </cell>
        </row>
        <row r="4542">
          <cell r="P4542">
            <v>454</v>
          </cell>
        </row>
        <row r="4543">
          <cell r="P4543">
            <v>454.1</v>
          </cell>
        </row>
        <row r="4544">
          <cell r="P4544">
            <v>454.2</v>
          </cell>
        </row>
        <row r="4545">
          <cell r="P4545">
            <v>454.3</v>
          </cell>
        </row>
        <row r="4546">
          <cell r="P4546">
            <v>454.4</v>
          </cell>
        </row>
        <row r="4547">
          <cell r="P4547">
            <v>454.5</v>
          </cell>
        </row>
        <row r="4548">
          <cell r="P4548">
            <v>454.6</v>
          </cell>
        </row>
        <row r="4549">
          <cell r="P4549">
            <v>454.7</v>
          </cell>
        </row>
        <row r="4550">
          <cell r="P4550">
            <v>454.8</v>
          </cell>
        </row>
        <row r="4551">
          <cell r="P4551">
            <v>454.9</v>
          </cell>
        </row>
        <row r="4552">
          <cell r="P4552">
            <v>455</v>
          </cell>
        </row>
        <row r="4553">
          <cell r="P4553">
            <v>455.1</v>
          </cell>
        </row>
        <row r="4554">
          <cell r="P4554">
            <v>455.2</v>
          </cell>
        </row>
        <row r="4555">
          <cell r="P4555">
            <v>455.3</v>
          </cell>
        </row>
        <row r="4556">
          <cell r="P4556">
            <v>455.4</v>
          </cell>
        </row>
        <row r="4557">
          <cell r="P4557">
            <v>455.5</v>
          </cell>
        </row>
        <row r="4558">
          <cell r="P4558">
            <v>455.6</v>
          </cell>
        </row>
        <row r="4559">
          <cell r="P4559">
            <v>455.7</v>
          </cell>
        </row>
        <row r="4560">
          <cell r="P4560">
            <v>455.8</v>
          </cell>
        </row>
        <row r="4561">
          <cell r="P4561">
            <v>455.9</v>
          </cell>
        </row>
        <row r="4562">
          <cell r="P4562">
            <v>456</v>
          </cell>
        </row>
        <row r="4563">
          <cell r="P4563">
            <v>456.1</v>
          </cell>
        </row>
        <row r="4564">
          <cell r="P4564">
            <v>456.2</v>
          </cell>
        </row>
        <row r="4565">
          <cell r="P4565">
            <v>456.3</v>
          </cell>
        </row>
        <row r="4566">
          <cell r="P4566">
            <v>456.4</v>
          </cell>
        </row>
        <row r="4567">
          <cell r="P4567">
            <v>456.5</v>
          </cell>
        </row>
        <row r="4568">
          <cell r="P4568">
            <v>456.6</v>
          </cell>
        </row>
        <row r="4569">
          <cell r="P4569">
            <v>456.7</v>
          </cell>
        </row>
        <row r="4570">
          <cell r="P4570">
            <v>456.8</v>
          </cell>
        </row>
        <row r="4571">
          <cell r="P4571">
            <v>456.9</v>
          </cell>
        </row>
        <row r="4572">
          <cell r="P4572">
            <v>457</v>
          </cell>
        </row>
        <row r="4573">
          <cell r="P4573">
            <v>457.1</v>
          </cell>
        </row>
        <row r="4574">
          <cell r="P4574">
            <v>457.2</v>
          </cell>
        </row>
        <row r="4575">
          <cell r="P4575">
            <v>457.3</v>
          </cell>
        </row>
        <row r="4576">
          <cell r="P4576">
            <v>457.4</v>
          </cell>
        </row>
        <row r="4577">
          <cell r="P4577">
            <v>457.5</v>
          </cell>
        </row>
        <row r="4578">
          <cell r="P4578">
            <v>457.6</v>
          </cell>
        </row>
        <row r="4579">
          <cell r="P4579">
            <v>457.7</v>
          </cell>
        </row>
        <row r="4580">
          <cell r="P4580">
            <v>457.8</v>
          </cell>
        </row>
        <row r="4581">
          <cell r="P4581">
            <v>457.9</v>
          </cell>
        </row>
        <row r="4582">
          <cell r="P4582">
            <v>458</v>
          </cell>
        </row>
        <row r="4583">
          <cell r="P4583">
            <v>458.1</v>
          </cell>
        </row>
        <row r="4584">
          <cell r="P4584">
            <v>458.2</v>
          </cell>
        </row>
        <row r="4585">
          <cell r="P4585">
            <v>458.3</v>
          </cell>
        </row>
        <row r="4586">
          <cell r="P4586">
            <v>458.4</v>
          </cell>
        </row>
        <row r="4587">
          <cell r="P4587">
            <v>458.5</v>
          </cell>
        </row>
        <row r="4588">
          <cell r="P4588">
            <v>458.6</v>
          </cell>
        </row>
        <row r="4589">
          <cell r="P4589">
            <v>458.7</v>
          </cell>
        </row>
        <row r="4590">
          <cell r="P4590">
            <v>458.8</v>
          </cell>
        </row>
        <row r="4591">
          <cell r="P4591">
            <v>458.9</v>
          </cell>
        </row>
        <row r="4592">
          <cell r="P4592">
            <v>459</v>
          </cell>
        </row>
        <row r="4593">
          <cell r="P4593">
            <v>459.1</v>
          </cell>
        </row>
        <row r="4594">
          <cell r="P4594">
            <v>459.2</v>
          </cell>
        </row>
        <row r="4595">
          <cell r="P4595">
            <v>459.3</v>
          </cell>
        </row>
        <row r="4596">
          <cell r="P4596">
            <v>459.4</v>
          </cell>
        </row>
        <row r="4597">
          <cell r="P4597">
            <v>459.5</v>
          </cell>
        </row>
        <row r="4598">
          <cell r="P4598">
            <v>459.6</v>
          </cell>
        </row>
        <row r="4599">
          <cell r="P4599">
            <v>459.7</v>
          </cell>
        </row>
        <row r="4600">
          <cell r="P4600">
            <v>459.8</v>
          </cell>
        </row>
        <row r="4601">
          <cell r="P4601">
            <v>459.9</v>
          </cell>
        </row>
        <row r="4602">
          <cell r="P4602">
            <v>460</v>
          </cell>
        </row>
        <row r="4603">
          <cell r="P4603">
            <v>460.1</v>
          </cell>
        </row>
        <row r="4604">
          <cell r="P4604">
            <v>460.2</v>
          </cell>
        </row>
        <row r="4605">
          <cell r="P4605">
            <v>460.3</v>
          </cell>
        </row>
        <row r="4606">
          <cell r="P4606">
            <v>460.4</v>
          </cell>
        </row>
        <row r="4607">
          <cell r="P4607">
            <v>460.5</v>
          </cell>
        </row>
        <row r="4608">
          <cell r="P4608">
            <v>460.6</v>
          </cell>
        </row>
        <row r="4609">
          <cell r="P4609">
            <v>460.7</v>
          </cell>
        </row>
        <row r="4610">
          <cell r="P4610">
            <v>460.8</v>
          </cell>
        </row>
        <row r="4611">
          <cell r="P4611">
            <v>460.9</v>
          </cell>
        </row>
        <row r="4612">
          <cell r="P4612">
            <v>461</v>
          </cell>
        </row>
        <row r="4613">
          <cell r="P4613">
            <v>461.1</v>
          </cell>
        </row>
        <row r="4614">
          <cell r="P4614">
            <v>461.2</v>
          </cell>
        </row>
        <row r="4615">
          <cell r="P4615">
            <v>461.3</v>
          </cell>
        </row>
        <row r="4616">
          <cell r="P4616">
            <v>461.4</v>
          </cell>
        </row>
        <row r="4617">
          <cell r="P4617">
            <v>461.5</v>
          </cell>
        </row>
        <row r="4618">
          <cell r="P4618">
            <v>461.6</v>
          </cell>
        </row>
        <row r="4619">
          <cell r="P4619">
            <v>461.7</v>
          </cell>
        </row>
        <row r="4620">
          <cell r="P4620">
            <v>461.8</v>
          </cell>
        </row>
        <row r="4621">
          <cell r="P4621">
            <v>461.9</v>
          </cell>
        </row>
        <row r="4622">
          <cell r="P4622">
            <v>462</v>
          </cell>
        </row>
        <row r="4623">
          <cell r="P4623">
            <v>462.1</v>
          </cell>
        </row>
        <row r="4624">
          <cell r="P4624">
            <v>462.2</v>
          </cell>
        </row>
        <row r="4625">
          <cell r="P4625">
            <v>462.3</v>
          </cell>
        </row>
        <row r="4626">
          <cell r="P4626">
            <v>462.4</v>
          </cell>
        </row>
        <row r="4627">
          <cell r="P4627">
            <v>462.5</v>
          </cell>
        </row>
        <row r="4628">
          <cell r="P4628">
            <v>462.6</v>
          </cell>
        </row>
        <row r="4629">
          <cell r="P4629">
            <v>462.7</v>
          </cell>
        </row>
        <row r="4630">
          <cell r="P4630">
            <v>462.8</v>
          </cell>
        </row>
        <row r="4631">
          <cell r="P4631">
            <v>462.9</v>
          </cell>
        </row>
        <row r="4632">
          <cell r="P4632">
            <v>463</v>
          </cell>
        </row>
        <row r="4633">
          <cell r="P4633">
            <v>463.1</v>
          </cell>
        </row>
        <row r="4634">
          <cell r="P4634">
            <v>463.2</v>
          </cell>
        </row>
        <row r="4635">
          <cell r="P4635">
            <v>463.3</v>
          </cell>
        </row>
        <row r="4636">
          <cell r="P4636">
            <v>463.4</v>
          </cell>
        </row>
        <row r="4637">
          <cell r="P4637">
            <v>463.5</v>
          </cell>
        </row>
        <row r="4638">
          <cell r="P4638">
            <v>463.6</v>
          </cell>
        </row>
        <row r="4639">
          <cell r="P4639">
            <v>463.7</v>
          </cell>
        </row>
        <row r="4640">
          <cell r="P4640">
            <v>463.8</v>
          </cell>
        </row>
        <row r="4641">
          <cell r="P4641">
            <v>463.9</v>
          </cell>
        </row>
        <row r="4642">
          <cell r="P4642">
            <v>464</v>
          </cell>
        </row>
        <row r="4643">
          <cell r="P4643">
            <v>464.1</v>
          </cell>
        </row>
        <row r="4644">
          <cell r="P4644">
            <v>464.2</v>
          </cell>
        </row>
        <row r="4645">
          <cell r="P4645">
            <v>464.3</v>
          </cell>
        </row>
        <row r="4646">
          <cell r="P4646">
            <v>464.4</v>
          </cell>
        </row>
        <row r="4647">
          <cell r="P4647">
            <v>464.5</v>
          </cell>
        </row>
        <row r="4648">
          <cell r="P4648">
            <v>464.6</v>
          </cell>
        </row>
        <row r="4649">
          <cell r="P4649">
            <v>464.7</v>
          </cell>
        </row>
        <row r="4650">
          <cell r="P4650">
            <v>464.8</v>
          </cell>
        </row>
        <row r="4651">
          <cell r="P4651">
            <v>464.9</v>
          </cell>
        </row>
        <row r="4652">
          <cell r="P4652">
            <v>465</v>
          </cell>
        </row>
        <row r="4653">
          <cell r="P4653">
            <v>465.1</v>
          </cell>
        </row>
        <row r="4654">
          <cell r="P4654">
            <v>465.2</v>
          </cell>
        </row>
        <row r="4655">
          <cell r="P4655">
            <v>465.3</v>
          </cell>
        </row>
        <row r="4656">
          <cell r="P4656">
            <v>465.4</v>
          </cell>
        </row>
        <row r="4657">
          <cell r="P4657">
            <v>465.5</v>
          </cell>
        </row>
        <row r="4658">
          <cell r="P4658">
            <v>465.6</v>
          </cell>
        </row>
        <row r="4659">
          <cell r="P4659">
            <v>465.7</v>
          </cell>
        </row>
        <row r="4660">
          <cell r="P4660">
            <v>465.8</v>
          </cell>
        </row>
        <row r="4661">
          <cell r="P4661">
            <v>465.9</v>
          </cell>
        </row>
        <row r="4662">
          <cell r="P4662">
            <v>466</v>
          </cell>
        </row>
        <row r="4663">
          <cell r="P4663">
            <v>466.1</v>
          </cell>
        </row>
        <row r="4664">
          <cell r="P4664">
            <v>466.2</v>
          </cell>
        </row>
        <row r="4665">
          <cell r="P4665">
            <v>466.3</v>
          </cell>
        </row>
        <row r="4666">
          <cell r="P4666">
            <v>466.4</v>
          </cell>
        </row>
        <row r="4667">
          <cell r="P4667">
            <v>466.5</v>
          </cell>
        </row>
        <row r="4668">
          <cell r="P4668">
            <v>466.6</v>
          </cell>
        </row>
        <row r="4669">
          <cell r="P4669">
            <v>466.7</v>
          </cell>
        </row>
        <row r="4670">
          <cell r="P4670">
            <v>466.8</v>
          </cell>
        </row>
        <row r="4671">
          <cell r="P4671">
            <v>466.9</v>
          </cell>
        </row>
        <row r="4672">
          <cell r="P4672">
            <v>467</v>
          </cell>
        </row>
        <row r="4673">
          <cell r="P4673">
            <v>467.1</v>
          </cell>
        </row>
        <row r="4674">
          <cell r="P4674">
            <v>467.2</v>
          </cell>
        </row>
        <row r="4675">
          <cell r="P4675">
            <v>467.3</v>
          </cell>
        </row>
        <row r="4676">
          <cell r="P4676">
            <v>467.4</v>
          </cell>
        </row>
        <row r="4677">
          <cell r="P4677">
            <v>467.5</v>
          </cell>
        </row>
        <row r="4678">
          <cell r="P4678">
            <v>467.6</v>
          </cell>
        </row>
        <row r="4679">
          <cell r="P4679">
            <v>467.7</v>
          </cell>
        </row>
        <row r="4680">
          <cell r="P4680">
            <v>467.8</v>
          </cell>
        </row>
        <row r="4681">
          <cell r="P4681">
            <v>467.9</v>
          </cell>
        </row>
        <row r="4682">
          <cell r="P4682">
            <v>468</v>
          </cell>
        </row>
        <row r="4683">
          <cell r="P4683">
            <v>468.1</v>
          </cell>
        </row>
        <row r="4684">
          <cell r="P4684">
            <v>468.2</v>
          </cell>
        </row>
        <row r="4685">
          <cell r="P4685">
            <v>468.3</v>
          </cell>
        </row>
        <row r="4686">
          <cell r="P4686">
            <v>468.4</v>
          </cell>
        </row>
        <row r="4687">
          <cell r="P4687">
            <v>468.5</v>
          </cell>
        </row>
        <row r="4688">
          <cell r="P4688">
            <v>468.6</v>
          </cell>
        </row>
        <row r="4689">
          <cell r="P4689">
            <v>468.7</v>
          </cell>
        </row>
        <row r="4690">
          <cell r="P4690">
            <v>468.8</v>
          </cell>
        </row>
        <row r="4691">
          <cell r="P4691">
            <v>468.9</v>
          </cell>
        </row>
        <row r="4692">
          <cell r="P4692">
            <v>469</v>
          </cell>
        </row>
        <row r="4693">
          <cell r="P4693">
            <v>469.1</v>
          </cell>
        </row>
        <row r="4694">
          <cell r="P4694">
            <v>469.2</v>
          </cell>
        </row>
        <row r="4695">
          <cell r="P4695">
            <v>469.3</v>
          </cell>
        </row>
        <row r="4696">
          <cell r="P4696">
            <v>469.4</v>
          </cell>
        </row>
        <row r="4697">
          <cell r="P4697">
            <v>469.5</v>
          </cell>
        </row>
        <row r="4698">
          <cell r="P4698">
            <v>469.6</v>
          </cell>
        </row>
        <row r="4699">
          <cell r="P4699">
            <v>469.7</v>
          </cell>
        </row>
        <row r="4700">
          <cell r="P4700">
            <v>469.8</v>
          </cell>
        </row>
        <row r="4701">
          <cell r="P4701">
            <v>469.9</v>
          </cell>
        </row>
        <row r="4702">
          <cell r="P4702">
            <v>470</v>
          </cell>
        </row>
        <row r="4703">
          <cell r="P4703">
            <v>470.1</v>
          </cell>
        </row>
        <row r="4704">
          <cell r="P4704">
            <v>470.2</v>
          </cell>
        </row>
        <row r="4705">
          <cell r="P4705">
            <v>470.3</v>
          </cell>
        </row>
        <row r="4706">
          <cell r="P4706">
            <v>470.4</v>
          </cell>
        </row>
        <row r="4707">
          <cell r="P4707">
            <v>470.5</v>
          </cell>
        </row>
        <row r="4708">
          <cell r="P4708">
            <v>470.6</v>
          </cell>
        </row>
        <row r="4709">
          <cell r="P4709">
            <v>470.7</v>
          </cell>
        </row>
        <row r="4710">
          <cell r="P4710">
            <v>470.8</v>
          </cell>
        </row>
        <row r="4711">
          <cell r="P4711">
            <v>470.9</v>
          </cell>
        </row>
        <row r="4712">
          <cell r="P4712">
            <v>471</v>
          </cell>
        </row>
        <row r="4713">
          <cell r="P4713">
            <v>471.1</v>
          </cell>
        </row>
        <row r="4714">
          <cell r="P4714">
            <v>471.2</v>
          </cell>
        </row>
        <row r="4715">
          <cell r="P4715">
            <v>471.3</v>
          </cell>
        </row>
        <row r="4716">
          <cell r="P4716">
            <v>471.4</v>
          </cell>
        </row>
        <row r="4717">
          <cell r="P4717">
            <v>471.5</v>
          </cell>
        </row>
        <row r="4718">
          <cell r="P4718">
            <v>471.6</v>
          </cell>
        </row>
        <row r="4719">
          <cell r="P4719">
            <v>471.7</v>
          </cell>
        </row>
        <row r="4720">
          <cell r="P4720">
            <v>471.8</v>
          </cell>
        </row>
        <row r="4721">
          <cell r="P4721">
            <v>471.9</v>
          </cell>
        </row>
        <row r="4722">
          <cell r="P4722">
            <v>472</v>
          </cell>
        </row>
        <row r="4723">
          <cell r="P4723">
            <v>472.1</v>
          </cell>
        </row>
        <row r="4724">
          <cell r="P4724">
            <v>472.2</v>
          </cell>
        </row>
        <row r="4725">
          <cell r="P4725">
            <v>472.3</v>
          </cell>
        </row>
        <row r="4726">
          <cell r="P4726">
            <v>472.4</v>
          </cell>
        </row>
        <row r="4727">
          <cell r="P4727">
            <v>472.5</v>
          </cell>
        </row>
        <row r="4728">
          <cell r="P4728">
            <v>472.6</v>
          </cell>
        </row>
        <row r="4729">
          <cell r="P4729">
            <v>472.7</v>
          </cell>
        </row>
        <row r="4730">
          <cell r="P4730">
            <v>472.8</v>
          </cell>
        </row>
        <row r="4731">
          <cell r="P4731">
            <v>472.9</v>
          </cell>
        </row>
        <row r="4732">
          <cell r="P4732">
            <v>473</v>
          </cell>
        </row>
        <row r="4733">
          <cell r="P4733">
            <v>473.1</v>
          </cell>
        </row>
        <row r="4734">
          <cell r="P4734">
            <v>473.2</v>
          </cell>
        </row>
        <row r="4735">
          <cell r="P4735">
            <v>473.3</v>
          </cell>
        </row>
        <row r="4736">
          <cell r="P4736">
            <v>473.4</v>
          </cell>
        </row>
        <row r="4737">
          <cell r="P4737">
            <v>473.5</v>
          </cell>
        </row>
        <row r="4738">
          <cell r="P4738">
            <v>473.6</v>
          </cell>
        </row>
        <row r="4739">
          <cell r="P4739">
            <v>473.7</v>
          </cell>
        </row>
        <row r="4740">
          <cell r="P4740">
            <v>473.8</v>
          </cell>
        </row>
        <row r="4741">
          <cell r="P4741">
            <v>473.9</v>
          </cell>
        </row>
        <row r="4742">
          <cell r="P4742">
            <v>474</v>
          </cell>
        </row>
        <row r="4743">
          <cell r="P4743">
            <v>474.1</v>
          </cell>
        </row>
        <row r="4744">
          <cell r="P4744">
            <v>474.2</v>
          </cell>
        </row>
        <row r="4745">
          <cell r="P4745">
            <v>474.3</v>
          </cell>
        </row>
        <row r="4746">
          <cell r="P4746">
            <v>474.4</v>
          </cell>
        </row>
        <row r="4747">
          <cell r="P4747">
            <v>474.5</v>
          </cell>
        </row>
        <row r="4748">
          <cell r="P4748">
            <v>474.6</v>
          </cell>
        </row>
        <row r="4749">
          <cell r="P4749">
            <v>474.7</v>
          </cell>
        </row>
        <row r="4750">
          <cell r="P4750">
            <v>474.8</v>
          </cell>
        </row>
        <row r="4751">
          <cell r="P4751">
            <v>474.9</v>
          </cell>
        </row>
        <row r="4752">
          <cell r="P4752">
            <v>475</v>
          </cell>
        </row>
        <row r="4753">
          <cell r="P4753">
            <v>475.1</v>
          </cell>
        </row>
        <row r="4754">
          <cell r="P4754">
            <v>475.2</v>
          </cell>
        </row>
        <row r="4755">
          <cell r="P4755">
            <v>475.3</v>
          </cell>
        </row>
        <row r="4756">
          <cell r="P4756">
            <v>475.4</v>
          </cell>
        </row>
        <row r="4757">
          <cell r="P4757">
            <v>475.5</v>
          </cell>
        </row>
        <row r="4758">
          <cell r="P4758">
            <v>475.6</v>
          </cell>
        </row>
        <row r="4759">
          <cell r="P4759">
            <v>475.7</v>
          </cell>
        </row>
        <row r="4760">
          <cell r="P4760">
            <v>475.8</v>
          </cell>
        </row>
        <row r="4761">
          <cell r="P4761">
            <v>475.9</v>
          </cell>
        </row>
        <row r="4762">
          <cell r="P4762">
            <v>476</v>
          </cell>
        </row>
        <row r="4763">
          <cell r="P4763">
            <v>476.1</v>
          </cell>
        </row>
        <row r="4764">
          <cell r="P4764">
            <v>476.2</v>
          </cell>
        </row>
        <row r="4765">
          <cell r="P4765">
            <v>476.3</v>
          </cell>
        </row>
        <row r="4766">
          <cell r="P4766">
            <v>476.4</v>
          </cell>
        </row>
        <row r="4767">
          <cell r="P4767">
            <v>476.5</v>
          </cell>
        </row>
        <row r="4768">
          <cell r="P4768">
            <v>476.6</v>
          </cell>
        </row>
        <row r="4769">
          <cell r="P4769">
            <v>476.7</v>
          </cell>
        </row>
        <row r="4770">
          <cell r="P4770">
            <v>476.8</v>
          </cell>
        </row>
        <row r="4771">
          <cell r="P4771">
            <v>476.9</v>
          </cell>
        </row>
        <row r="4772">
          <cell r="P4772">
            <v>477</v>
          </cell>
        </row>
        <row r="4773">
          <cell r="P4773">
            <v>477.1</v>
          </cell>
        </row>
        <row r="4774">
          <cell r="P4774">
            <v>477.2</v>
          </cell>
        </row>
        <row r="4775">
          <cell r="P4775">
            <v>477.3</v>
          </cell>
        </row>
        <row r="4776">
          <cell r="P4776">
            <v>477.4</v>
          </cell>
        </row>
        <row r="4777">
          <cell r="P4777">
            <v>477.5</v>
          </cell>
        </row>
        <row r="4778">
          <cell r="P4778">
            <v>477.6</v>
          </cell>
        </row>
        <row r="4779">
          <cell r="P4779">
            <v>477.7</v>
          </cell>
        </row>
        <row r="4780">
          <cell r="P4780">
            <v>477.8</v>
          </cell>
        </row>
        <row r="4781">
          <cell r="P4781">
            <v>477.9</v>
          </cell>
        </row>
        <row r="4782">
          <cell r="P4782">
            <v>478</v>
          </cell>
        </row>
        <row r="4783">
          <cell r="P4783">
            <v>478.1</v>
          </cell>
        </row>
        <row r="4784">
          <cell r="P4784">
            <v>478.2</v>
          </cell>
        </row>
        <row r="4785">
          <cell r="P4785">
            <v>478.3</v>
          </cell>
        </row>
        <row r="4786">
          <cell r="P4786">
            <v>478.4</v>
          </cell>
        </row>
        <row r="4787">
          <cell r="P4787">
            <v>478.5</v>
          </cell>
        </row>
        <row r="4788">
          <cell r="P4788">
            <v>478.6</v>
          </cell>
        </row>
        <row r="4789">
          <cell r="P4789">
            <v>478.7</v>
          </cell>
        </row>
        <row r="4790">
          <cell r="P4790">
            <v>478.8</v>
          </cell>
        </row>
        <row r="4791">
          <cell r="P4791">
            <v>478.9</v>
          </cell>
        </row>
        <row r="4792">
          <cell r="P4792">
            <v>479</v>
          </cell>
        </row>
        <row r="4793">
          <cell r="P4793">
            <v>479.1</v>
          </cell>
        </row>
        <row r="4794">
          <cell r="P4794">
            <v>479.2</v>
          </cell>
        </row>
        <row r="4795">
          <cell r="P4795">
            <v>479.3</v>
          </cell>
        </row>
        <row r="4796">
          <cell r="P4796">
            <v>479.4</v>
          </cell>
        </row>
        <row r="4797">
          <cell r="P4797">
            <v>479.5</v>
          </cell>
        </row>
        <row r="4798">
          <cell r="P4798">
            <v>479.6</v>
          </cell>
        </row>
        <row r="4799">
          <cell r="P4799">
            <v>479.7</v>
          </cell>
        </row>
        <row r="4800">
          <cell r="P4800">
            <v>479.8</v>
          </cell>
        </row>
        <row r="4801">
          <cell r="P4801">
            <v>479.9</v>
          </cell>
        </row>
        <row r="4802">
          <cell r="P4802">
            <v>480</v>
          </cell>
        </row>
      </sheetData>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r 1 - Info"/>
      <sheetName val="nr 2 - Identificatie aanvrager"/>
      <sheetName val="nr 3 - Productgegev. "/>
      <sheetName val="nr4 - Documenten"/>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4.vml"/><Relationship Id="rId7" Type="http://schemas.openxmlformats.org/officeDocument/2006/relationships/ctrlProp" Target="../ctrlProps/ctrlProp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5.xml"/><Relationship Id="rId5" Type="http://schemas.openxmlformats.org/officeDocument/2006/relationships/ctrlProp" Target="../ctrlProps/ctrlProp4.xml"/><Relationship Id="rId10" Type="http://schemas.openxmlformats.org/officeDocument/2006/relationships/comments" Target="../comments4.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4">
    <tabColor rgb="FF92D050"/>
    <pageSetUpPr fitToPage="1"/>
  </sheetPr>
  <dimension ref="A1:AV54"/>
  <sheetViews>
    <sheetView showGridLines="0" tabSelected="1" zoomScale="145" zoomScaleNormal="145" zoomScaleSheetLayoutView="145" workbookViewId="0">
      <pane xSplit="48" ySplit="4" topLeftCell="AW5" activePane="bottomRight" state="frozen"/>
      <selection activeCell="Z61" sqref="Z61"/>
      <selection pane="topRight" activeCell="Z61" sqref="Z61"/>
      <selection pane="bottomLeft" activeCell="Z61" sqref="Z61"/>
      <selection pane="bottomRight" activeCell="R25" sqref="R25:AC25"/>
    </sheetView>
  </sheetViews>
  <sheetFormatPr defaultColWidth="2.85546875" defaultRowHeight="15"/>
  <cols>
    <col min="1" max="2" width="2.85546875" style="19"/>
    <col min="3" max="6" width="2.85546875" style="19" customWidth="1"/>
    <col min="7" max="15" width="2.85546875" style="19"/>
    <col min="16" max="16" width="2.85546875" style="19" customWidth="1"/>
    <col min="17" max="28" width="2.85546875" style="19"/>
    <col min="29" max="32" width="2.85546875" style="19" customWidth="1"/>
    <col min="33" max="34" width="2.85546875" style="19"/>
    <col min="35" max="35" width="2.85546875" style="19" hidden="1" customWidth="1"/>
    <col min="36" max="36" width="3.42578125" style="19" hidden="1" customWidth="1"/>
    <col min="37" max="42" width="2.85546875" style="19" hidden="1" customWidth="1"/>
    <col min="43" max="43" width="11.5703125" style="19" hidden="1" customWidth="1"/>
    <col min="44" max="44" width="8.5703125" style="19" hidden="1" customWidth="1"/>
    <col min="45" max="48" width="2.85546875" style="19" hidden="1" customWidth="1"/>
    <col min="49" max="16384" width="2.85546875" style="19"/>
  </cols>
  <sheetData>
    <row r="1" spans="1:35" ht="16.5" customHeight="1"/>
    <row r="2" spans="1:35" ht="16.5" customHeight="1"/>
    <row r="3" spans="1:35" ht="16.5" customHeight="1"/>
    <row r="4" spans="1:35" ht="16.5" customHeight="1"/>
    <row r="5" spans="1:35" ht="4.5" customHeight="1"/>
    <row r="6" spans="1:35" ht="30.75">
      <c r="A6" s="86" t="s">
        <v>169</v>
      </c>
      <c r="B6" s="86"/>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row>
    <row r="7" spans="1:35" ht="40.5" customHeight="1">
      <c r="A7" s="87" t="s">
        <v>151</v>
      </c>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18"/>
    </row>
    <row r="9" spans="1:35">
      <c r="A9" s="20" t="s">
        <v>152</v>
      </c>
      <c r="I9" s="88"/>
      <c r="J9" s="89"/>
      <c r="K9" s="89"/>
      <c r="L9" s="89"/>
      <c r="M9" s="89"/>
      <c r="N9" s="89"/>
      <c r="O9" s="89"/>
      <c r="P9" s="89"/>
      <c r="Q9" s="89"/>
      <c r="R9" s="89"/>
      <c r="S9" s="89"/>
      <c r="T9" s="89"/>
      <c r="U9" s="89"/>
      <c r="V9" s="89"/>
      <c r="W9" s="89"/>
      <c r="X9" s="89"/>
      <c r="Y9" s="89"/>
      <c r="Z9" s="89"/>
      <c r="AA9" s="89"/>
      <c r="AB9" s="89"/>
      <c r="AC9" s="89"/>
      <c r="AD9" s="89"/>
      <c r="AE9" s="89"/>
      <c r="AF9" s="89"/>
      <c r="AG9" s="89"/>
      <c r="AH9" s="90"/>
    </row>
    <row r="11" spans="1:35">
      <c r="A11" s="20" t="s">
        <v>153</v>
      </c>
      <c r="I11" s="88"/>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90"/>
    </row>
    <row r="13" spans="1:35">
      <c r="A13" s="20" t="s">
        <v>154</v>
      </c>
      <c r="I13" s="88"/>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90"/>
    </row>
    <row r="15" spans="1:35">
      <c r="A15" s="20" t="s">
        <v>155</v>
      </c>
      <c r="AE15" s="21"/>
    </row>
    <row r="17" spans="1:47" ht="18">
      <c r="B17" s="82" t="s">
        <v>156</v>
      </c>
      <c r="C17" s="82"/>
      <c r="D17" s="82"/>
      <c r="E17" s="82"/>
      <c r="F17" s="82"/>
      <c r="G17" s="82"/>
      <c r="H17" s="82"/>
      <c r="I17" s="82"/>
      <c r="J17" s="82"/>
      <c r="K17" s="82"/>
      <c r="L17" s="82"/>
      <c r="M17" s="82"/>
      <c r="N17" s="82"/>
      <c r="O17" s="82"/>
      <c r="P17" s="82"/>
      <c r="Q17" s="82"/>
      <c r="R17" s="82"/>
      <c r="S17" s="82"/>
      <c r="T17" s="82"/>
      <c r="U17" s="83" t="s">
        <v>107</v>
      </c>
      <c r="V17" s="83"/>
      <c r="W17" s="83"/>
      <c r="X17" s="84"/>
      <c r="Y17" s="84"/>
      <c r="Z17" s="84"/>
      <c r="AA17" s="85" t="s">
        <v>102</v>
      </c>
      <c r="AB17" s="85"/>
      <c r="AC17" s="85"/>
      <c r="AK17" s="98">
        <f>X17/1000</f>
        <v>0</v>
      </c>
      <c r="AL17" s="98"/>
      <c r="AM17" s="98"/>
      <c r="AN17" s="85" t="s">
        <v>132</v>
      </c>
      <c r="AO17" s="85"/>
      <c r="AP17" s="85"/>
    </row>
    <row r="18" spans="1:47" ht="18">
      <c r="B18" s="82" t="s">
        <v>157</v>
      </c>
      <c r="C18" s="82"/>
      <c r="D18" s="82"/>
      <c r="E18" s="82"/>
      <c r="F18" s="82"/>
      <c r="G18" s="82"/>
      <c r="H18" s="82"/>
      <c r="I18" s="82"/>
      <c r="J18" s="82"/>
      <c r="K18" s="82"/>
      <c r="L18" s="82"/>
      <c r="M18" s="82"/>
      <c r="N18" s="82"/>
      <c r="O18" s="82"/>
      <c r="P18" s="82"/>
      <c r="Q18" s="82"/>
      <c r="R18" s="82"/>
      <c r="S18" s="82"/>
      <c r="T18" s="82"/>
      <c r="U18" s="83" t="s">
        <v>108</v>
      </c>
      <c r="V18" s="83"/>
      <c r="W18" s="83"/>
      <c r="X18" s="84"/>
      <c r="Y18" s="84"/>
      <c r="Z18" s="84"/>
      <c r="AA18" s="85" t="s">
        <v>102</v>
      </c>
      <c r="AB18" s="85"/>
      <c r="AC18" s="85"/>
      <c r="AK18" s="98">
        <f>X18/1000</f>
        <v>0</v>
      </c>
      <c r="AL18" s="98"/>
      <c r="AM18" s="98"/>
      <c r="AN18" s="85" t="s">
        <v>132</v>
      </c>
      <c r="AO18" s="85"/>
      <c r="AP18" s="85"/>
    </row>
    <row r="19" spans="1:47" ht="18">
      <c r="B19" s="82" t="s">
        <v>158</v>
      </c>
      <c r="C19" s="82"/>
      <c r="D19" s="82"/>
      <c r="E19" s="82"/>
      <c r="F19" s="82"/>
      <c r="G19" s="82"/>
      <c r="H19" s="82"/>
      <c r="I19" s="82"/>
      <c r="J19" s="82"/>
      <c r="K19" s="82"/>
      <c r="L19" s="82"/>
      <c r="M19" s="82"/>
      <c r="N19" s="82"/>
      <c r="O19" s="82"/>
      <c r="P19" s="82"/>
      <c r="Q19" s="82"/>
      <c r="R19" s="82"/>
      <c r="S19" s="82"/>
      <c r="T19" s="82"/>
      <c r="U19" s="83" t="s">
        <v>106</v>
      </c>
      <c r="V19" s="83"/>
      <c r="W19" s="83"/>
      <c r="X19" s="91"/>
      <c r="Y19" s="91"/>
      <c r="Z19" s="91"/>
      <c r="AA19" s="85" t="s">
        <v>7</v>
      </c>
      <c r="AB19" s="85"/>
      <c r="AC19" s="85"/>
    </row>
    <row r="20" spans="1:47" ht="18">
      <c r="B20" s="82" t="s">
        <v>159</v>
      </c>
      <c r="C20" s="82"/>
      <c r="D20" s="82"/>
      <c r="E20" s="82"/>
      <c r="F20" s="82"/>
      <c r="G20" s="82"/>
      <c r="H20" s="82"/>
      <c r="I20" s="82"/>
      <c r="J20" s="82"/>
      <c r="K20" s="82"/>
      <c r="L20" s="82"/>
      <c r="M20" s="82"/>
      <c r="N20" s="82"/>
      <c r="O20" s="82"/>
      <c r="P20" s="82"/>
      <c r="Q20" s="82"/>
      <c r="R20" s="82"/>
      <c r="S20" s="82"/>
      <c r="T20" s="82"/>
      <c r="U20" s="83" t="s">
        <v>109</v>
      </c>
      <c r="V20" s="83"/>
      <c r="W20" s="83"/>
      <c r="X20" s="91"/>
      <c r="Y20" s="91"/>
      <c r="Z20" s="91"/>
      <c r="AA20" s="85" t="s">
        <v>7</v>
      </c>
      <c r="AB20" s="85"/>
      <c r="AC20" s="85"/>
    </row>
    <row r="21" spans="1:47" ht="30.75" customHeight="1">
      <c r="B21" s="96" t="s">
        <v>160</v>
      </c>
      <c r="C21" s="96"/>
      <c r="D21" s="96"/>
      <c r="E21" s="96"/>
      <c r="F21" s="96"/>
      <c r="G21" s="96"/>
      <c r="H21" s="96"/>
      <c r="I21" s="96"/>
      <c r="J21" s="96"/>
      <c r="K21" s="96"/>
      <c r="L21" s="96"/>
      <c r="M21" s="96"/>
      <c r="N21" s="96"/>
      <c r="O21" s="96"/>
      <c r="P21" s="96"/>
      <c r="Q21" s="96"/>
      <c r="R21" s="96"/>
      <c r="S21" s="96"/>
      <c r="T21" s="96"/>
      <c r="U21" s="97" t="s">
        <v>110</v>
      </c>
      <c r="V21" s="83"/>
      <c r="W21" s="83"/>
      <c r="X21" s="91"/>
      <c r="Y21" s="91"/>
      <c r="Z21" s="91"/>
      <c r="AA21" s="85" t="s">
        <v>111</v>
      </c>
      <c r="AB21" s="85"/>
      <c r="AC21" s="85"/>
      <c r="AD21" s="26"/>
      <c r="AK21" s="98">
        <v>0.05</v>
      </c>
      <c r="AL21" s="98"/>
      <c r="AM21" s="98"/>
      <c r="AN21" s="85" t="s">
        <v>111</v>
      </c>
      <c r="AO21" s="85"/>
      <c r="AP21" s="85"/>
      <c r="AQ21" s="25"/>
      <c r="AR21" s="22">
        <f>IF(X21=0,AK21,X21)</f>
        <v>0.05</v>
      </c>
      <c r="AS21" s="85" t="s">
        <v>111</v>
      </c>
      <c r="AT21" s="85"/>
      <c r="AU21" s="85"/>
    </row>
    <row r="23" spans="1:47">
      <c r="A23" s="20" t="s">
        <v>161</v>
      </c>
    </row>
    <row r="24" spans="1:47" ht="15.75" customHeight="1"/>
    <row r="25" spans="1:47" ht="15" customHeight="1">
      <c r="B25" s="19" t="s">
        <v>162</v>
      </c>
      <c r="R25" s="92"/>
      <c r="S25" s="93"/>
      <c r="T25" s="93"/>
      <c r="U25" s="93"/>
      <c r="V25" s="93"/>
      <c r="W25" s="93"/>
      <c r="X25" s="93"/>
      <c r="Y25" s="93"/>
      <c r="Z25" s="93"/>
      <c r="AA25" s="93"/>
      <c r="AB25" s="93"/>
      <c r="AC25" s="94"/>
      <c r="AK25" s="98" t="e">
        <f>VLOOKUP(R25,'Lijst verluchtingen'!B6:D193,2,FALSE)</f>
        <v>#N/A</v>
      </c>
      <c r="AL25" s="98"/>
      <c r="AM25" s="98"/>
      <c r="AN25" s="85" t="s">
        <v>7</v>
      </c>
      <c r="AO25" s="85"/>
      <c r="AP25" s="85"/>
      <c r="AR25" s="22" t="e">
        <f>VLOOKUP(R25,'Lijst verluchtingen'!B6:D193,3,FALSE)</f>
        <v>#N/A</v>
      </c>
      <c r="AS25" s="85" t="s">
        <v>132</v>
      </c>
      <c r="AT25" s="85"/>
      <c r="AU25" s="85"/>
    </row>
    <row r="26" spans="1:47" ht="3.75" customHeight="1"/>
    <row r="27" spans="1:47" ht="15" customHeight="1">
      <c r="AJ27" s="19">
        <v>1</v>
      </c>
    </row>
    <row r="28" spans="1:47" ht="15" customHeight="1">
      <c r="B28" s="82" t="s">
        <v>163</v>
      </c>
      <c r="C28" s="82"/>
      <c r="D28" s="82"/>
      <c r="E28" s="82"/>
      <c r="F28" s="82"/>
      <c r="G28" s="82"/>
      <c r="H28" s="82"/>
      <c r="I28" s="82"/>
      <c r="J28" s="82"/>
      <c r="K28" s="82"/>
      <c r="L28" s="82"/>
      <c r="M28" s="82"/>
      <c r="N28" s="82"/>
      <c r="O28" s="82"/>
      <c r="P28" s="82"/>
      <c r="Q28" s="82"/>
      <c r="R28" s="82"/>
      <c r="S28" s="82"/>
      <c r="T28" s="82"/>
      <c r="U28" s="95" t="s">
        <v>147</v>
      </c>
      <c r="V28" s="83"/>
      <c r="W28" s="83"/>
      <c r="X28" s="84"/>
      <c r="Y28" s="84"/>
      <c r="Z28" s="84"/>
      <c r="AA28" s="85" t="s">
        <v>102</v>
      </c>
      <c r="AB28" s="85"/>
      <c r="AC28" s="85"/>
      <c r="AJ28" s="19">
        <f>IF(X28&gt;0,1,0)</f>
        <v>0</v>
      </c>
      <c r="AK28" s="98">
        <f>X28/1000</f>
        <v>0</v>
      </c>
      <c r="AL28" s="98"/>
      <c r="AM28" s="98"/>
      <c r="AN28" s="85" t="s">
        <v>132</v>
      </c>
      <c r="AO28" s="85"/>
      <c r="AP28" s="85"/>
    </row>
    <row r="29" spans="1:47" ht="15" customHeight="1">
      <c r="B29" s="82" t="s">
        <v>164</v>
      </c>
      <c r="C29" s="82"/>
      <c r="D29" s="82"/>
      <c r="E29" s="82"/>
      <c r="F29" s="82"/>
      <c r="G29" s="82"/>
      <c r="H29" s="82"/>
      <c r="I29" s="82"/>
      <c r="J29" s="82"/>
      <c r="K29" s="82"/>
      <c r="L29" s="82"/>
      <c r="M29" s="82"/>
      <c r="N29" s="82"/>
      <c r="O29" s="82"/>
      <c r="P29" s="82"/>
      <c r="Q29" s="82"/>
      <c r="R29" s="82"/>
      <c r="S29" s="82"/>
      <c r="T29" s="82"/>
      <c r="U29" s="95" t="s">
        <v>148</v>
      </c>
      <c r="V29" s="83"/>
      <c r="W29" s="83"/>
      <c r="X29" s="84"/>
      <c r="Y29" s="84"/>
      <c r="Z29" s="84"/>
      <c r="AA29" s="85" t="s">
        <v>102</v>
      </c>
      <c r="AB29" s="85"/>
      <c r="AC29" s="85"/>
      <c r="AJ29" s="19">
        <f>IF(X29&gt;0,1,0)</f>
        <v>0</v>
      </c>
      <c r="AK29" s="98">
        <f>X29/1000</f>
        <v>0</v>
      </c>
      <c r="AL29" s="98"/>
      <c r="AM29" s="98"/>
      <c r="AN29" s="85" t="s">
        <v>132</v>
      </c>
      <c r="AO29" s="85"/>
      <c r="AP29" s="85"/>
    </row>
    <row r="30" spans="1:47" ht="15" customHeight="1">
      <c r="B30" s="82" t="s">
        <v>165</v>
      </c>
      <c r="C30" s="82"/>
      <c r="D30" s="82"/>
      <c r="E30" s="82"/>
      <c r="F30" s="82"/>
      <c r="G30" s="82"/>
      <c r="H30" s="82"/>
      <c r="I30" s="82"/>
      <c r="J30" s="82"/>
      <c r="K30" s="82"/>
      <c r="L30" s="82"/>
      <c r="M30" s="82"/>
      <c r="N30" s="82"/>
      <c r="O30" s="82"/>
      <c r="P30" s="82"/>
      <c r="Q30" s="82"/>
      <c r="R30" s="82"/>
      <c r="S30" s="82"/>
      <c r="T30" s="82"/>
      <c r="U30" s="95" t="s">
        <v>150</v>
      </c>
      <c r="V30" s="83"/>
      <c r="W30" s="83"/>
      <c r="X30" s="84"/>
      <c r="Y30" s="84"/>
      <c r="Z30" s="84"/>
      <c r="AA30" s="85" t="s">
        <v>102</v>
      </c>
      <c r="AB30" s="85"/>
      <c r="AC30" s="85"/>
      <c r="AJ30" s="19">
        <f>IF(X30&gt;0,1,0)</f>
        <v>0</v>
      </c>
      <c r="AK30" s="98">
        <f>X30/1000</f>
        <v>0</v>
      </c>
      <c r="AL30" s="98"/>
      <c r="AM30" s="98"/>
      <c r="AN30" s="85" t="s">
        <v>132</v>
      </c>
      <c r="AO30" s="85"/>
      <c r="AP30" s="85"/>
    </row>
    <row r="31" spans="1:47" ht="15" customHeight="1">
      <c r="B31" s="82" t="s">
        <v>166</v>
      </c>
      <c r="C31" s="82"/>
      <c r="D31" s="82"/>
      <c r="E31" s="82"/>
      <c r="F31" s="82"/>
      <c r="G31" s="82"/>
      <c r="H31" s="82"/>
      <c r="I31" s="82"/>
      <c r="J31" s="82"/>
      <c r="K31" s="82"/>
      <c r="L31" s="82"/>
      <c r="M31" s="82"/>
      <c r="N31" s="82"/>
      <c r="O31" s="82"/>
      <c r="P31" s="82"/>
      <c r="Q31" s="82"/>
      <c r="R31" s="82"/>
      <c r="S31" s="82"/>
      <c r="T31" s="82"/>
      <c r="U31" s="101" t="s">
        <v>149</v>
      </c>
      <c r="V31" s="83"/>
      <c r="W31" s="83"/>
      <c r="X31" s="84"/>
      <c r="Y31" s="84"/>
      <c r="Z31" s="84"/>
      <c r="AA31" s="85" t="s">
        <v>102</v>
      </c>
      <c r="AB31" s="85"/>
      <c r="AC31" s="85"/>
      <c r="AJ31" s="19">
        <f>IF(X31&gt;0,1,0)</f>
        <v>0</v>
      </c>
      <c r="AK31" s="98">
        <f>X31/1000</f>
        <v>0</v>
      </c>
      <c r="AL31" s="98"/>
      <c r="AM31" s="98"/>
      <c r="AN31" s="85" t="s">
        <v>132</v>
      </c>
      <c r="AO31" s="85"/>
      <c r="AP31" s="85"/>
    </row>
    <row r="32" spans="1:47" ht="15" customHeight="1">
      <c r="B32" s="82" t="s">
        <v>186</v>
      </c>
      <c r="C32" s="82"/>
      <c r="D32" s="82"/>
      <c r="E32" s="82"/>
      <c r="F32" s="82"/>
      <c r="G32" s="82"/>
      <c r="H32" s="82"/>
      <c r="I32" s="82"/>
      <c r="J32" s="82"/>
      <c r="K32" s="82"/>
      <c r="L32" s="82"/>
      <c r="M32" s="82"/>
      <c r="N32" s="82"/>
      <c r="O32" s="82"/>
      <c r="P32" s="82"/>
      <c r="Q32" s="82"/>
      <c r="R32" s="82"/>
      <c r="S32" s="82"/>
      <c r="T32" s="82"/>
      <c r="U32" s="101" t="s">
        <v>187</v>
      </c>
      <c r="V32" s="83"/>
      <c r="W32" s="83"/>
      <c r="X32" s="84"/>
      <c r="Y32" s="84"/>
      <c r="Z32" s="84"/>
      <c r="AA32" s="85" t="s">
        <v>102</v>
      </c>
      <c r="AB32" s="85"/>
      <c r="AC32" s="85"/>
      <c r="AJ32" s="19">
        <f t="shared" ref="AJ32:AJ33" si="0">IF(X32&gt;0,1,0)</f>
        <v>0</v>
      </c>
      <c r="AK32" s="98">
        <f t="shared" ref="AK32:AK33" si="1">X32/1000</f>
        <v>0</v>
      </c>
      <c r="AL32" s="98"/>
      <c r="AM32" s="98"/>
      <c r="AN32" s="85" t="s">
        <v>132</v>
      </c>
      <c r="AO32" s="85"/>
      <c r="AP32" s="85"/>
    </row>
    <row r="33" spans="2:42" ht="15" customHeight="1">
      <c r="B33" s="82" t="s">
        <v>188</v>
      </c>
      <c r="C33" s="82"/>
      <c r="D33" s="82"/>
      <c r="E33" s="82"/>
      <c r="F33" s="82"/>
      <c r="G33" s="82"/>
      <c r="H33" s="82"/>
      <c r="I33" s="82"/>
      <c r="J33" s="82"/>
      <c r="K33" s="82"/>
      <c r="L33" s="82"/>
      <c r="M33" s="82"/>
      <c r="N33" s="82"/>
      <c r="O33" s="82"/>
      <c r="P33" s="82"/>
      <c r="Q33" s="82"/>
      <c r="R33" s="82"/>
      <c r="S33" s="82"/>
      <c r="T33" s="82"/>
      <c r="U33" s="101" t="s">
        <v>189</v>
      </c>
      <c r="V33" s="83"/>
      <c r="W33" s="83"/>
      <c r="X33" s="84"/>
      <c r="Y33" s="84"/>
      <c r="Z33" s="84"/>
      <c r="AA33" s="85" t="s">
        <v>102</v>
      </c>
      <c r="AB33" s="85"/>
      <c r="AC33" s="85"/>
      <c r="AJ33" s="19">
        <f t="shared" si="0"/>
        <v>0</v>
      </c>
      <c r="AK33" s="98">
        <f t="shared" si="1"/>
        <v>0</v>
      </c>
      <c r="AL33" s="98"/>
      <c r="AM33" s="98"/>
      <c r="AN33" s="85" t="s">
        <v>132</v>
      </c>
      <c r="AO33" s="85"/>
      <c r="AP33" s="85"/>
    </row>
    <row r="34" spans="2:42" ht="15" customHeight="1"/>
    <row r="35" spans="2:42" ht="18">
      <c r="T35" s="19" t="s">
        <v>104</v>
      </c>
      <c r="U35" s="99" t="str">
        <f>IF(R25=0,"= ? W/m²K",CONCATENATE("= ",VLOOKUP(R25,'Lijst verluchtingen'!B6:D193,2,FALSE)," W/m²K"))</f>
        <v>= ? W/m²K</v>
      </c>
      <c r="V35" s="99"/>
      <c r="W35" s="99"/>
      <c r="X35" s="99"/>
      <c r="Y35" s="99"/>
      <c r="Z35" s="99"/>
      <c r="AA35" s="99"/>
      <c r="AB35" s="99"/>
      <c r="AC35" s="99"/>
      <c r="AD35" s="99"/>
      <c r="AE35" s="99"/>
      <c r="AF35" s="99"/>
      <c r="AG35" s="99"/>
      <c r="AH35" s="99"/>
    </row>
    <row r="38" spans="2:42">
      <c r="AC38" s="100" t="str">
        <f>IF(R25=0,"= ? mm",VLOOKUP(R25,'Lijst verluchtingen'!B6:D193,3,FALSE)*1000)</f>
        <v>= ? mm</v>
      </c>
      <c r="AD38" s="100"/>
      <c r="AE38" s="100"/>
      <c r="AF38" s="100"/>
      <c r="AG38" s="100"/>
      <c r="AJ38" s="19">
        <v>2</v>
      </c>
    </row>
    <row r="39" spans="2:42">
      <c r="AJ39" s="19">
        <v>2</v>
      </c>
    </row>
    <row r="40" spans="2:42" ht="15.75" thickBot="1">
      <c r="S40" s="103"/>
      <c r="T40" s="103"/>
      <c r="U40" s="103"/>
      <c r="V40" s="103"/>
      <c r="W40" s="103"/>
      <c r="X40" s="103"/>
      <c r="Y40" s="103"/>
      <c r="AJ40" s="19">
        <v>1</v>
      </c>
    </row>
    <row r="41" spans="2:42" ht="18.75" thickTop="1">
      <c r="B41" s="104" t="str">
        <f>IF(X17=0,"? mm",X17)</f>
        <v>? mm</v>
      </c>
      <c r="C41" s="104"/>
      <c r="D41" s="104"/>
      <c r="E41" s="104"/>
      <c r="F41" s="104"/>
      <c r="J41" s="105" t="s">
        <v>167</v>
      </c>
      <c r="K41" s="106"/>
      <c r="L41" s="106"/>
      <c r="M41" s="106"/>
      <c r="N41" s="106"/>
      <c r="O41" s="107"/>
      <c r="S41" s="103" t="s">
        <v>112</v>
      </c>
      <c r="T41" s="103"/>
      <c r="U41" s="103"/>
      <c r="V41" s="103"/>
      <c r="W41" s="103"/>
      <c r="X41" s="103"/>
      <c r="Y41" s="103"/>
      <c r="AC41" s="108"/>
      <c r="AD41" s="108"/>
      <c r="AE41" s="108"/>
      <c r="AJ41" s="19">
        <v>1</v>
      </c>
    </row>
    <row r="42" spans="2:42" ht="15.75" thickBot="1">
      <c r="J42" s="109" t="str">
        <f>IF(OR(X17=0,X18=0,X19=0,X20=0,R25=0,COUNTIF(X28:Z33,"&gt;0")=0),"?",X19+((AK25-X20)*(AK28+AK29+AK30+AK31+AK32+AK33)*AR25-AR21*COUNTIF(AJ28:AJ33,1)*2*AR25)/(AK17*AK18))</f>
        <v>?</v>
      </c>
      <c r="K42" s="110"/>
      <c r="L42" s="110"/>
      <c r="M42" s="111" t="s">
        <v>7</v>
      </c>
      <c r="N42" s="111"/>
      <c r="O42" s="112"/>
    </row>
    <row r="43" spans="2:42" ht="15.75" thickTop="1"/>
    <row r="44" spans="2:42" hidden="1"/>
    <row r="45" spans="2:42">
      <c r="AJ45" s="103"/>
      <c r="AK45" s="103"/>
    </row>
    <row r="50" spans="1:34">
      <c r="O50" s="102" t="str">
        <f>IF(X18=0,"?",X18)</f>
        <v>?</v>
      </c>
      <c r="P50" s="102"/>
      <c r="Q50" s="102"/>
      <c r="R50" s="19" t="s">
        <v>102</v>
      </c>
    </row>
    <row r="51" spans="1:34" hidden="1">
      <c r="A51" s="21"/>
      <c r="B51" s="21"/>
      <c r="C51" s="21"/>
      <c r="D51" s="21"/>
      <c r="E51" s="21"/>
      <c r="F51" s="21"/>
      <c r="G51" s="21"/>
      <c r="H51" s="21"/>
      <c r="I51" s="21"/>
      <c r="J51" s="21"/>
      <c r="K51" s="21"/>
      <c r="L51" s="21"/>
      <c r="M51" s="21"/>
      <c r="N51" s="21"/>
      <c r="O51" s="27"/>
      <c r="P51" s="27"/>
      <c r="Q51" s="27"/>
      <c r="R51" s="21"/>
      <c r="S51" s="21"/>
      <c r="T51" s="21"/>
      <c r="U51" s="21"/>
      <c r="V51" s="21"/>
      <c r="W51" s="21"/>
      <c r="X51" s="21"/>
      <c r="Y51" s="21"/>
      <c r="Z51" s="21"/>
      <c r="AA51" s="21"/>
      <c r="AB51" s="21"/>
      <c r="AC51" s="21"/>
      <c r="AD51" s="21"/>
      <c r="AE51" s="21"/>
      <c r="AF51" s="21"/>
      <c r="AG51" s="21"/>
      <c r="AH51" s="21"/>
    </row>
    <row r="52" spans="1:34" ht="15" customHeight="1">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row>
    <row r="53" spans="1:34" ht="15" customHeight="1">
      <c r="A53" s="87" t="s">
        <v>196</v>
      </c>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row>
    <row r="54" spans="1:34" ht="15" customHeight="1">
      <c r="A54" s="87" t="s">
        <v>168</v>
      </c>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row>
  </sheetData>
  <sheetProtection algorithmName="SHA-512" hashValue="0p/Wc727O4hve0+yVLNK2+qfe9KEyXIhIG0tT43aV/aWfY/Q675bscSkPGoil6gr/l3XQq95GswY4IBGkq7lwg==" saltValue="K4jSZRovHa/geKoVTXxPqg==" spinCount="100000" sheet="1" objects="1" scenarios="1" selectLockedCells="1"/>
  <mergeCells count="85">
    <mergeCell ref="S41:Y41"/>
    <mergeCell ref="U33:W33"/>
    <mergeCell ref="X33:Z33"/>
    <mergeCell ref="AA33:AC33"/>
    <mergeCell ref="AK33:AM33"/>
    <mergeCell ref="AN33:AP33"/>
    <mergeCell ref="AN25:AP25"/>
    <mergeCell ref="AJ45:AK45"/>
    <mergeCell ref="AK29:AM29"/>
    <mergeCell ref="AN29:AP29"/>
    <mergeCell ref="AK30:AM30"/>
    <mergeCell ref="AN30:AP30"/>
    <mergeCell ref="AK31:AM31"/>
    <mergeCell ref="AN31:AP31"/>
    <mergeCell ref="AK32:AM32"/>
    <mergeCell ref="AN32:AP32"/>
    <mergeCell ref="O50:Q50"/>
    <mergeCell ref="A53:AH53"/>
    <mergeCell ref="A54:AH54"/>
    <mergeCell ref="AK17:AM17"/>
    <mergeCell ref="AN17:AP17"/>
    <mergeCell ref="AK18:AM18"/>
    <mergeCell ref="AN18:AP18"/>
    <mergeCell ref="S40:Y40"/>
    <mergeCell ref="B41:F41"/>
    <mergeCell ref="J41:O41"/>
    <mergeCell ref="AC41:AE41"/>
    <mergeCell ref="J42:L42"/>
    <mergeCell ref="M42:O42"/>
    <mergeCell ref="B31:T31"/>
    <mergeCell ref="U31:W31"/>
    <mergeCell ref="X31:Z31"/>
    <mergeCell ref="AA31:AC31"/>
    <mergeCell ref="U35:AH35"/>
    <mergeCell ref="AC38:AG38"/>
    <mergeCell ref="B29:T29"/>
    <mergeCell ref="U29:W29"/>
    <mergeCell ref="X29:Z29"/>
    <mergeCell ref="AA29:AC29"/>
    <mergeCell ref="B30:T30"/>
    <mergeCell ref="U30:W30"/>
    <mergeCell ref="X30:Z30"/>
    <mergeCell ref="AA30:AC30"/>
    <mergeCell ref="B32:T32"/>
    <mergeCell ref="U32:W32"/>
    <mergeCell ref="X32:Z32"/>
    <mergeCell ref="AA32:AC32"/>
    <mergeCell ref="B33:T33"/>
    <mergeCell ref="AS21:AU21"/>
    <mergeCell ref="R25:AC25"/>
    <mergeCell ref="B28:T28"/>
    <mergeCell ref="U28:W28"/>
    <mergeCell ref="X28:Z28"/>
    <mergeCell ref="AA28:AC28"/>
    <mergeCell ref="AS25:AU25"/>
    <mergeCell ref="B21:T21"/>
    <mergeCell ref="U21:W21"/>
    <mergeCell ref="X21:Z21"/>
    <mergeCell ref="AA21:AC21"/>
    <mergeCell ref="AK21:AM21"/>
    <mergeCell ref="AN21:AP21"/>
    <mergeCell ref="AK28:AM28"/>
    <mergeCell ref="AN28:AP28"/>
    <mergeCell ref="AK25:AM25"/>
    <mergeCell ref="B20:T20"/>
    <mergeCell ref="U20:W20"/>
    <mergeCell ref="X20:Z20"/>
    <mergeCell ref="AA20:AC20"/>
    <mergeCell ref="B18:T18"/>
    <mergeCell ref="U18:W18"/>
    <mergeCell ref="X18:Z18"/>
    <mergeCell ref="AA18:AC18"/>
    <mergeCell ref="B19:T19"/>
    <mergeCell ref="U19:W19"/>
    <mergeCell ref="X19:Z19"/>
    <mergeCell ref="AA19:AC19"/>
    <mergeCell ref="B17:T17"/>
    <mergeCell ref="U17:W17"/>
    <mergeCell ref="X17:Z17"/>
    <mergeCell ref="AA17:AC17"/>
    <mergeCell ref="A6:AH6"/>
    <mergeCell ref="A7:AH7"/>
    <mergeCell ref="I9:AH9"/>
    <mergeCell ref="I11:AH11"/>
    <mergeCell ref="I13:AH13"/>
  </mergeCells>
  <conditionalFormatting sqref="X21:AC21">
    <cfRule type="expression" dxfId="41" priority="5">
      <formula>$AQ$21=TRUE</formula>
    </cfRule>
  </conditionalFormatting>
  <conditionalFormatting sqref="R25:AC25 X17:Z20">
    <cfRule type="cellIs" dxfId="40" priority="3" operator="equal">
      <formula>0</formula>
    </cfRule>
  </conditionalFormatting>
  <conditionalFormatting sqref="X28:Z33">
    <cfRule type="cellIs" dxfId="39" priority="1" operator="equal">
      <formula>0</formula>
    </cfRule>
  </conditionalFormatting>
  <dataValidations count="2">
    <dataValidation type="decimal" allowBlank="1" showInputMessage="1" showErrorMessage="1" error="Entrez un nombre décimal, entre 0,01 et 10, arrondi à 2 chiffres après la virgule!" sqref="X19:Z21" xr:uid="{00000000-0002-0000-0000-000000000000}">
      <formula1>0.01</formula1>
      <formula2>10</formula2>
    </dataValidation>
    <dataValidation type="whole" allowBlank="1" showInputMessage="1" showErrorMessage="1" error="Entrez un entier supérieur à 100mm!" sqref="X17:Z18 X28:Z33" xr:uid="{00000000-0002-0000-0000-000001000000}">
      <formula1>100</formula1>
      <formula2>1E+21</formula2>
    </dataValidation>
  </dataValidations>
  <pageMargins left="0.59055118110236227" right="0.31496062992125984" top="0.55118110236220474" bottom="0.35433070866141736" header="0.31496062992125984" footer="0.31496062992125984"/>
  <pageSetup paperSize="9" scale="95" orientation="portrait" r:id="rId1"/>
  <headerFooter>
    <oddHeader>&amp;R&amp;8Version: 19/08/2024</oddHeader>
  </headerFooter>
  <rowBreaks count="1" manualBreakCount="1">
    <brk id="24" max="33" man="1"/>
  </rowBreaks>
  <colBreaks count="2" manualBreakCount="2">
    <brk id="17" max="52" man="1"/>
    <brk id="34"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L'aerateur n'est pas dans la liste!" xr:uid="{00000000-0002-0000-0000-000003000000}">
          <x14:formula1>
            <xm:f>'Lijst verluchtingen'!$B$50:$B$91</xm:f>
          </x14:formula1>
          <xm:sqref>R25:AC25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8">
    <tabColor rgb="FF92D050"/>
    <pageSetUpPr fitToPage="1"/>
  </sheetPr>
  <dimension ref="A1:BF66"/>
  <sheetViews>
    <sheetView showGridLines="0" zoomScale="145" zoomScaleNormal="145" zoomScaleSheetLayoutView="130" workbookViewId="0">
      <pane xSplit="58" ySplit="4" topLeftCell="BG5" activePane="bottomRight" state="frozen"/>
      <selection activeCell="Z61" sqref="Z61"/>
      <selection pane="topRight" activeCell="Z61" sqref="Z61"/>
      <selection pane="bottomLeft" activeCell="Z61" sqref="Z61"/>
      <selection pane="bottomRight" activeCell="H32" sqref="H32:J32"/>
    </sheetView>
  </sheetViews>
  <sheetFormatPr defaultColWidth="2.85546875" defaultRowHeight="15"/>
  <cols>
    <col min="1" max="2" width="2.85546875" style="19"/>
    <col min="3" max="6" width="2.85546875" style="19" customWidth="1"/>
    <col min="7" max="7" width="2" style="19" customWidth="1"/>
    <col min="8" max="13" width="2.85546875" style="19"/>
    <col min="14" max="14" width="2.85546875" style="19" customWidth="1"/>
    <col min="15" max="15" width="3.42578125" style="19" customWidth="1"/>
    <col min="16" max="18" width="1.85546875" style="19" customWidth="1"/>
    <col min="19" max="19" width="2.85546875" style="19"/>
    <col min="20" max="20" width="2.85546875" style="19" customWidth="1"/>
    <col min="21" max="25" width="2.85546875" style="19"/>
    <col min="26" max="27" width="1.85546875" style="19" customWidth="1"/>
    <col min="28" max="29" width="2.85546875" style="19"/>
    <col min="30" max="36" width="2.85546875" style="19" customWidth="1"/>
    <col min="37" max="41" width="2.85546875" style="19" hidden="1" customWidth="1"/>
    <col min="42" max="42" width="3.5703125" style="19" hidden="1" customWidth="1"/>
    <col min="43" max="43" width="14.5703125" style="19" hidden="1" customWidth="1"/>
    <col min="44" max="44" width="8.5703125" style="19" hidden="1" customWidth="1"/>
    <col min="45" max="45" width="2.85546875" style="19" hidden="1" customWidth="1"/>
    <col min="46" max="46" width="2.5703125" style="19" hidden="1" customWidth="1"/>
    <col min="47" max="47" width="12" style="19" hidden="1" customWidth="1"/>
    <col min="48" max="49" width="2.85546875" style="19" hidden="1" customWidth="1"/>
    <col min="50" max="50" width="7.85546875" style="19" hidden="1" customWidth="1"/>
    <col min="51" max="54" width="2.85546875" style="19" hidden="1" customWidth="1"/>
    <col min="55" max="55" width="6.42578125" style="19" hidden="1" customWidth="1"/>
    <col min="56" max="58" width="2.85546875" style="19" hidden="1" customWidth="1"/>
    <col min="59" max="73" width="2.85546875" style="19" customWidth="1"/>
    <col min="74" max="16384" width="2.85546875" style="19"/>
  </cols>
  <sheetData>
    <row r="1" spans="1:36" ht="16.5" customHeight="1"/>
    <row r="2" spans="1:36" ht="16.5" customHeight="1"/>
    <row r="3" spans="1:36" ht="16.5" customHeight="1"/>
    <row r="4" spans="1:36" ht="16.5" customHeight="1"/>
    <row r="5" spans="1:36" ht="4.5" customHeight="1"/>
    <row r="6" spans="1:36" ht="26.25">
      <c r="A6" s="86" t="s">
        <v>170</v>
      </c>
      <c r="B6" s="86"/>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row>
    <row r="7" spans="1:36" ht="45" customHeight="1">
      <c r="A7" s="87" t="s">
        <v>151</v>
      </c>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36" ht="6.75" customHeight="1"/>
    <row r="9" spans="1:36">
      <c r="A9" s="20" t="s">
        <v>152</v>
      </c>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row>
    <row r="10" spans="1:36" ht="4.5" customHeight="1"/>
    <row r="11" spans="1:36">
      <c r="A11" s="20" t="s">
        <v>153</v>
      </c>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row>
    <row r="12" spans="1:36" ht="4.5" customHeight="1"/>
    <row r="13" spans="1:36">
      <c r="A13" s="20" t="s">
        <v>154</v>
      </c>
      <c r="I13" s="149"/>
      <c r="J13" s="149"/>
      <c r="K13" s="149"/>
      <c r="L13" s="149"/>
      <c r="M13" s="149"/>
      <c r="N13" s="149"/>
      <c r="O13" s="149"/>
      <c r="P13" s="149"/>
      <c r="Q13" s="149"/>
      <c r="R13" s="149"/>
      <c r="S13" s="149"/>
      <c r="T13" s="149"/>
      <c r="U13" s="149"/>
      <c r="V13" s="149"/>
      <c r="W13" s="149"/>
      <c r="X13" s="149"/>
      <c r="Y13" s="149"/>
      <c r="Z13" s="149"/>
      <c r="AA13" s="149"/>
      <c r="AB13" s="149"/>
      <c r="AC13" s="149"/>
      <c r="AD13" s="149"/>
      <c r="AE13" s="149"/>
      <c r="AF13" s="149"/>
      <c r="AG13" s="149"/>
      <c r="AH13" s="149"/>
      <c r="AI13" s="149"/>
      <c r="AJ13" s="149"/>
    </row>
    <row r="14" spans="1:36" ht="4.5" customHeight="1"/>
    <row r="15" spans="1:36">
      <c r="A15" s="20" t="s">
        <v>155</v>
      </c>
      <c r="AF15" s="21"/>
    </row>
    <row r="16" spans="1:36" ht="6.75" customHeight="1"/>
    <row r="17" spans="1:55" ht="18">
      <c r="B17" s="82" t="s">
        <v>156</v>
      </c>
      <c r="C17" s="82"/>
      <c r="D17" s="82"/>
      <c r="E17" s="82"/>
      <c r="F17" s="82"/>
      <c r="G17" s="82"/>
      <c r="H17" s="82"/>
      <c r="I17" s="82"/>
      <c r="J17" s="82"/>
      <c r="K17" s="82"/>
      <c r="L17" s="82"/>
      <c r="M17" s="82"/>
      <c r="N17" s="82"/>
      <c r="O17" s="82"/>
      <c r="P17" s="82"/>
      <c r="Q17" s="82"/>
      <c r="R17" s="82"/>
      <c r="S17" s="82"/>
      <c r="T17" s="82"/>
      <c r="U17" s="82"/>
      <c r="V17" s="82"/>
      <c r="W17" s="82"/>
      <c r="X17" s="83" t="s">
        <v>146</v>
      </c>
      <c r="Y17" s="83"/>
      <c r="Z17" s="83"/>
      <c r="AA17" s="84"/>
      <c r="AB17" s="84"/>
      <c r="AC17" s="84"/>
      <c r="AD17" s="85" t="s">
        <v>102</v>
      </c>
      <c r="AE17" s="85"/>
      <c r="AF17" s="85"/>
      <c r="AK17" s="157">
        <f>AA17/1000</f>
        <v>0</v>
      </c>
      <c r="AL17" s="158"/>
      <c r="AM17" s="159"/>
      <c r="AN17" s="19" t="s">
        <v>132</v>
      </c>
      <c r="BC17" s="22" t="s">
        <v>140</v>
      </c>
    </row>
    <row r="18" spans="1:55" ht="18">
      <c r="B18" s="82" t="s">
        <v>157</v>
      </c>
      <c r="C18" s="82"/>
      <c r="D18" s="82"/>
      <c r="E18" s="82"/>
      <c r="F18" s="82"/>
      <c r="G18" s="82"/>
      <c r="H18" s="82"/>
      <c r="I18" s="82"/>
      <c r="J18" s="82"/>
      <c r="K18" s="82"/>
      <c r="L18" s="82"/>
      <c r="M18" s="82"/>
      <c r="N18" s="82"/>
      <c r="O18" s="82"/>
      <c r="P18" s="82"/>
      <c r="Q18" s="82"/>
      <c r="R18" s="82"/>
      <c r="S18" s="82"/>
      <c r="T18" s="82"/>
      <c r="U18" s="82"/>
      <c r="V18" s="82"/>
      <c r="W18" s="82"/>
      <c r="X18" s="83" t="s">
        <v>145</v>
      </c>
      <c r="Y18" s="83"/>
      <c r="Z18" s="83"/>
      <c r="AA18" s="84"/>
      <c r="AB18" s="84"/>
      <c r="AC18" s="84"/>
      <c r="AD18" s="85" t="s">
        <v>102</v>
      </c>
      <c r="AE18" s="85"/>
      <c r="AF18" s="85"/>
      <c r="AK18" s="157">
        <f>AA18/1000</f>
        <v>0</v>
      </c>
      <c r="AL18" s="158"/>
      <c r="AM18" s="159"/>
      <c r="AN18" s="19" t="s">
        <v>132</v>
      </c>
      <c r="BC18" s="22" t="s">
        <v>141</v>
      </c>
    </row>
    <row r="19" spans="1:55" ht="18">
      <c r="B19" s="82" t="s">
        <v>158</v>
      </c>
      <c r="C19" s="82"/>
      <c r="D19" s="82"/>
      <c r="E19" s="82"/>
      <c r="F19" s="82"/>
      <c r="G19" s="82"/>
      <c r="H19" s="82"/>
      <c r="I19" s="82"/>
      <c r="J19" s="82"/>
      <c r="K19" s="82"/>
      <c r="L19" s="82"/>
      <c r="M19" s="82"/>
      <c r="N19" s="82"/>
      <c r="O19" s="82"/>
      <c r="P19" s="82"/>
      <c r="Q19" s="82"/>
      <c r="R19" s="82"/>
      <c r="S19" s="82"/>
      <c r="T19" s="82"/>
      <c r="U19" s="82"/>
      <c r="V19" s="82"/>
      <c r="W19" s="82"/>
      <c r="X19" s="83" t="s">
        <v>144</v>
      </c>
      <c r="Y19" s="83"/>
      <c r="Z19" s="83"/>
      <c r="AA19" s="91"/>
      <c r="AB19" s="91"/>
      <c r="AC19" s="91"/>
      <c r="AD19" s="85" t="s">
        <v>7</v>
      </c>
      <c r="AE19" s="85"/>
      <c r="AF19" s="85"/>
    </row>
    <row r="20" spans="1:55" ht="7.5" customHeight="1"/>
    <row r="21" spans="1:55">
      <c r="A21" s="20" t="s">
        <v>161</v>
      </c>
    </row>
    <row r="22" spans="1:55" ht="6" customHeight="1"/>
    <row r="23" spans="1:55" ht="15" customHeight="1">
      <c r="B23" s="44" t="s">
        <v>171</v>
      </c>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51"/>
      <c r="AD23" s="148"/>
      <c r="AE23" s="148"/>
      <c r="AF23" s="148"/>
      <c r="AQ23" s="25"/>
    </row>
    <row r="24" spans="1:55" ht="15" customHeight="1">
      <c r="B24" s="153" t="s">
        <v>173</v>
      </c>
      <c r="C24" s="154"/>
      <c r="D24" s="154"/>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5"/>
      <c r="AD24" s="148"/>
      <c r="AE24" s="148"/>
      <c r="AF24" s="148"/>
      <c r="AQ24" s="25"/>
    </row>
    <row r="25" spans="1:55" ht="3" customHeight="1"/>
    <row r="26" spans="1:55" ht="15" customHeight="1">
      <c r="B26" s="150" t="s">
        <v>162</v>
      </c>
      <c r="C26" s="151"/>
      <c r="D26" s="151"/>
      <c r="E26" s="151"/>
      <c r="F26" s="151"/>
      <c r="G26" s="151"/>
      <c r="H26" s="151"/>
      <c r="I26" s="151"/>
      <c r="J26" s="151"/>
      <c r="K26" s="151"/>
      <c r="L26" s="151"/>
      <c r="M26" s="151"/>
      <c r="N26" s="151"/>
      <c r="O26" s="151"/>
      <c r="P26" s="151"/>
      <c r="Q26" s="151"/>
      <c r="R26" s="151"/>
      <c r="S26" s="152"/>
      <c r="T26" s="92"/>
      <c r="U26" s="93"/>
      <c r="V26" s="93"/>
      <c r="W26" s="93"/>
      <c r="X26" s="93"/>
      <c r="Y26" s="93"/>
      <c r="Z26" s="93"/>
      <c r="AA26" s="93"/>
      <c r="AB26" s="93"/>
      <c r="AC26" s="93"/>
      <c r="AD26" s="93"/>
      <c r="AE26" s="93"/>
      <c r="AF26" s="94"/>
      <c r="AO26" s="44"/>
      <c r="AP26" s="46" t="s">
        <v>57</v>
      </c>
      <c r="AQ26" s="47" t="e">
        <f>VLOOKUP(T26,'Lijst verluchtingen'!B6:D193,2,FALSE)</f>
        <v>#N/A</v>
      </c>
      <c r="AR26" s="44"/>
      <c r="AS26" s="45" t="s">
        <v>124</v>
      </c>
      <c r="AT26" s="146" t="e">
        <f>VLOOKUP(T26,'Lijst verluchtingen'!B6:D193,3,FALSE)</f>
        <v>#N/A</v>
      </c>
      <c r="AU26" s="147"/>
      <c r="AV26" s="44" t="s">
        <v>130</v>
      </c>
      <c r="AW26" s="46"/>
      <c r="AX26" s="46" t="e">
        <f>AT26*AA18/1000000</f>
        <v>#N/A</v>
      </c>
      <c r="AY26" s="46" t="s">
        <v>105</v>
      </c>
      <c r="AZ26" s="51"/>
    </row>
    <row r="27" spans="1:55" ht="18">
      <c r="B27" s="82" t="s">
        <v>158</v>
      </c>
      <c r="C27" s="82"/>
      <c r="D27" s="82"/>
      <c r="E27" s="82"/>
      <c r="F27" s="82"/>
      <c r="G27" s="82"/>
      <c r="H27" s="82"/>
      <c r="I27" s="82"/>
      <c r="J27" s="82"/>
      <c r="K27" s="82"/>
      <c r="L27" s="82"/>
      <c r="M27" s="82"/>
      <c r="N27" s="82"/>
      <c r="O27" s="82"/>
      <c r="P27" s="82"/>
      <c r="Q27" s="82"/>
      <c r="R27" s="82"/>
      <c r="S27" s="82"/>
      <c r="T27" s="82"/>
      <c r="U27" s="82"/>
      <c r="V27" s="82"/>
      <c r="W27" s="82"/>
      <c r="X27" s="83" t="s">
        <v>142</v>
      </c>
      <c r="Y27" s="83"/>
      <c r="Z27" s="83"/>
      <c r="AA27" s="91"/>
      <c r="AB27" s="91"/>
      <c r="AC27" s="91"/>
      <c r="AD27" s="85" t="s">
        <v>7</v>
      </c>
      <c r="AE27" s="85"/>
      <c r="AF27" s="85"/>
    </row>
    <row r="28" spans="1:55" ht="30" customHeight="1">
      <c r="B28" s="143" t="s">
        <v>172</v>
      </c>
      <c r="C28" s="144"/>
      <c r="D28" s="144"/>
      <c r="E28" s="144"/>
      <c r="F28" s="144"/>
      <c r="G28" s="144"/>
      <c r="H28" s="144"/>
      <c r="I28" s="144"/>
      <c r="J28" s="144"/>
      <c r="K28" s="144"/>
      <c r="L28" s="144"/>
      <c r="M28" s="144"/>
      <c r="N28" s="144"/>
      <c r="O28" s="144"/>
      <c r="P28" s="144"/>
      <c r="Q28" s="144"/>
      <c r="R28" s="144"/>
      <c r="S28" s="144"/>
      <c r="T28" s="144"/>
      <c r="U28" s="144"/>
      <c r="V28" s="144"/>
      <c r="W28" s="145"/>
      <c r="X28" s="97" t="s">
        <v>143</v>
      </c>
      <c r="Y28" s="83"/>
      <c r="Z28" s="83"/>
      <c r="AA28" s="91"/>
      <c r="AB28" s="91"/>
      <c r="AC28" s="91"/>
      <c r="AD28" s="85" t="s">
        <v>111</v>
      </c>
      <c r="AE28" s="85"/>
      <c r="AF28" s="85"/>
      <c r="AK28" s="98">
        <v>0.05</v>
      </c>
      <c r="AL28" s="98"/>
      <c r="AM28" s="98"/>
      <c r="AN28" s="85" t="s">
        <v>111</v>
      </c>
      <c r="AO28" s="85"/>
      <c r="AP28" s="85"/>
      <c r="AR28" s="22">
        <f>IF(AA28=0,AK28,AA28)</f>
        <v>0.05</v>
      </c>
      <c r="AS28" s="85" t="s">
        <v>111</v>
      </c>
      <c r="AT28" s="85"/>
      <c r="AU28" s="85"/>
      <c r="AY28" s="43" t="s">
        <v>113</v>
      </c>
    </row>
    <row r="29" spans="1:55" ht="5.25" customHeight="1"/>
    <row r="30" spans="1:55" ht="15" customHeight="1">
      <c r="B30" s="39" t="s">
        <v>175</v>
      </c>
      <c r="O30" s="21"/>
      <c r="P30" s="21"/>
    </row>
    <row r="31" spans="1:55" ht="15" customHeight="1">
      <c r="B31" s="123" t="s">
        <v>135</v>
      </c>
      <c r="C31" s="123"/>
      <c r="D31" s="123"/>
      <c r="E31" s="123" t="s">
        <v>120</v>
      </c>
      <c r="F31" s="123"/>
      <c r="G31" s="123"/>
      <c r="H31" s="120">
        <v>1</v>
      </c>
      <c r="I31" s="120"/>
      <c r="J31" s="120"/>
      <c r="K31" s="120">
        <v>2</v>
      </c>
      <c r="L31" s="120"/>
      <c r="M31" s="120"/>
      <c r="N31" s="120">
        <v>3</v>
      </c>
      <c r="O31" s="120"/>
      <c r="P31" s="120"/>
      <c r="Q31" s="120">
        <v>4</v>
      </c>
      <c r="R31" s="120"/>
      <c r="S31" s="120"/>
      <c r="T31" s="120"/>
      <c r="U31" s="120">
        <v>5</v>
      </c>
      <c r="V31" s="120"/>
      <c r="W31" s="120"/>
      <c r="X31" s="120">
        <v>6</v>
      </c>
      <c r="Y31" s="120"/>
      <c r="Z31" s="120"/>
      <c r="AA31" s="120">
        <v>7</v>
      </c>
      <c r="AB31" s="120"/>
      <c r="AC31" s="120"/>
      <c r="AD31" s="120">
        <v>8</v>
      </c>
      <c r="AE31" s="120"/>
      <c r="AF31" s="120"/>
    </row>
    <row r="32" spans="1:55" ht="15" customHeight="1">
      <c r="B32" s="123" t="s">
        <v>136</v>
      </c>
      <c r="C32" s="123"/>
      <c r="D32" s="123"/>
      <c r="E32" s="123" t="s">
        <v>9</v>
      </c>
      <c r="F32" s="123"/>
      <c r="G32" s="123"/>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c r="AF32" s="160"/>
    </row>
    <row r="33" spans="2:49" ht="15" customHeight="1">
      <c r="B33" s="123" t="s">
        <v>137</v>
      </c>
      <c r="C33" s="123"/>
      <c r="D33" s="123"/>
      <c r="E33" s="123" t="s">
        <v>116</v>
      </c>
      <c r="F33" s="123"/>
      <c r="G33" s="123"/>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row>
    <row r="34" spans="2:49" ht="15" hidden="1" customHeight="1">
      <c r="B34" s="123" t="s">
        <v>137</v>
      </c>
      <c r="C34" s="123"/>
      <c r="D34" s="123"/>
      <c r="E34" s="123" t="s">
        <v>131</v>
      </c>
      <c r="F34" s="123"/>
      <c r="G34" s="123"/>
      <c r="H34" s="122">
        <f>H33/1000</f>
        <v>0</v>
      </c>
      <c r="I34" s="122"/>
      <c r="J34" s="122"/>
      <c r="K34" s="122">
        <f>K33/1000</f>
        <v>0</v>
      </c>
      <c r="L34" s="122"/>
      <c r="M34" s="122"/>
      <c r="N34" s="122">
        <f>N33/1000</f>
        <v>0</v>
      </c>
      <c r="O34" s="122"/>
      <c r="P34" s="122"/>
      <c r="Q34" s="122">
        <f>Q33/1000</f>
        <v>0</v>
      </c>
      <c r="R34" s="122"/>
      <c r="S34" s="122"/>
      <c r="T34" s="122"/>
      <c r="U34" s="122">
        <f>U33/1000</f>
        <v>0</v>
      </c>
      <c r="V34" s="122"/>
      <c r="W34" s="122"/>
      <c r="X34" s="122">
        <f>X33/1000</f>
        <v>0</v>
      </c>
      <c r="Y34" s="122"/>
      <c r="Z34" s="122"/>
      <c r="AA34" s="122">
        <f>AA33/1000</f>
        <v>0</v>
      </c>
      <c r="AB34" s="122"/>
      <c r="AC34" s="122"/>
      <c r="AD34" s="122">
        <f>AD33/1000</f>
        <v>0</v>
      </c>
      <c r="AE34" s="122"/>
      <c r="AF34" s="122"/>
    </row>
    <row r="35" spans="2:49" ht="15" hidden="1" customHeight="1">
      <c r="B35" s="123" t="s">
        <v>121</v>
      </c>
      <c r="C35" s="123"/>
      <c r="D35" s="123"/>
      <c r="E35" s="123" t="s">
        <v>129</v>
      </c>
      <c r="F35" s="123"/>
      <c r="G35" s="123"/>
      <c r="H35" s="120" t="e">
        <f>$AT$26*H34*H32</f>
        <v>#N/A</v>
      </c>
      <c r="I35" s="120"/>
      <c r="J35" s="120"/>
      <c r="K35" s="120" t="e">
        <f>$AT$26*K34*K32</f>
        <v>#N/A</v>
      </c>
      <c r="L35" s="120"/>
      <c r="M35" s="120"/>
      <c r="N35" s="120" t="e">
        <f>$AT$26*N34*N32</f>
        <v>#N/A</v>
      </c>
      <c r="O35" s="120"/>
      <c r="P35" s="120"/>
      <c r="Q35" s="120" t="e">
        <f>$AT$26*Q34*Q32</f>
        <v>#N/A</v>
      </c>
      <c r="R35" s="120"/>
      <c r="S35" s="120"/>
      <c r="T35" s="120"/>
      <c r="U35" s="120" t="e">
        <f>$AT$26*U34*U32</f>
        <v>#N/A</v>
      </c>
      <c r="V35" s="120"/>
      <c r="W35" s="120"/>
      <c r="X35" s="120" t="e">
        <f>$AT$26*X34*X32</f>
        <v>#N/A</v>
      </c>
      <c r="Y35" s="120"/>
      <c r="Z35" s="120"/>
      <c r="AA35" s="120" t="e">
        <f>$AT$26*AA34*AA32</f>
        <v>#N/A</v>
      </c>
      <c r="AB35" s="120"/>
      <c r="AC35" s="120"/>
      <c r="AD35" s="120" t="e">
        <f>$AT$26*AD34*AD32</f>
        <v>#N/A</v>
      </c>
      <c r="AE35" s="120"/>
      <c r="AF35" s="120"/>
      <c r="AQ35" s="22" t="e">
        <f>SUM(H35:AF35)</f>
        <v>#N/A</v>
      </c>
    </row>
    <row r="36" spans="2:49" ht="4.5" customHeight="1">
      <c r="B36" s="36"/>
      <c r="C36" s="36"/>
      <c r="D36" s="36"/>
      <c r="H36" s="41"/>
      <c r="I36" s="41"/>
      <c r="J36" s="41"/>
      <c r="K36" s="41"/>
      <c r="L36" s="41"/>
      <c r="M36" s="41"/>
      <c r="N36" s="41"/>
      <c r="O36" s="42"/>
      <c r="P36" s="42"/>
      <c r="Q36" s="41"/>
      <c r="R36" s="41"/>
      <c r="S36" s="41"/>
      <c r="T36" s="41"/>
      <c r="U36" s="41"/>
      <c r="V36" s="41"/>
      <c r="W36" s="41"/>
      <c r="X36" s="41"/>
      <c r="Y36" s="41"/>
      <c r="Z36" s="41"/>
      <c r="AA36" s="41"/>
      <c r="AB36" s="41"/>
      <c r="AC36" s="41"/>
      <c r="AD36" s="41"/>
      <c r="AE36" s="41"/>
      <c r="AF36" s="41"/>
      <c r="AG36" s="41"/>
      <c r="AH36" s="41"/>
    </row>
    <row r="37" spans="2:49" ht="19.5" customHeight="1">
      <c r="B37" s="39" t="s">
        <v>176</v>
      </c>
      <c r="H37" s="41"/>
      <c r="I37" s="41"/>
      <c r="J37" s="41"/>
      <c r="K37" s="41"/>
      <c r="L37" s="41"/>
      <c r="M37" s="41"/>
      <c r="N37" s="41"/>
      <c r="O37" s="42"/>
      <c r="P37" s="42"/>
      <c r="Q37" s="41"/>
      <c r="R37" s="41"/>
      <c r="S37" s="41"/>
      <c r="T37" s="41"/>
      <c r="U37" s="41"/>
      <c r="V37" s="41"/>
      <c r="W37" s="41"/>
      <c r="X37" s="41"/>
      <c r="Y37" s="41"/>
      <c r="Z37" s="41"/>
      <c r="AA37" s="41"/>
      <c r="AB37" s="41"/>
      <c r="AC37" s="41"/>
      <c r="AD37" s="41"/>
      <c r="AE37" s="41"/>
      <c r="AF37" s="41"/>
      <c r="AG37" s="41"/>
      <c r="AH37" s="41"/>
    </row>
    <row r="38" spans="2:49" ht="15" customHeight="1">
      <c r="B38" s="123" t="s">
        <v>119</v>
      </c>
      <c r="C38" s="123"/>
      <c r="D38" s="123"/>
      <c r="E38" s="123" t="s">
        <v>120</v>
      </c>
      <c r="F38" s="123"/>
      <c r="G38" s="123"/>
      <c r="H38" s="120">
        <v>1</v>
      </c>
      <c r="I38" s="120"/>
      <c r="J38" s="120"/>
      <c r="K38" s="120">
        <v>2</v>
      </c>
      <c r="L38" s="120"/>
      <c r="M38" s="120"/>
      <c r="N38" s="120">
        <v>3</v>
      </c>
      <c r="O38" s="120"/>
      <c r="P38" s="120"/>
      <c r="Q38" s="120">
        <v>4</v>
      </c>
      <c r="R38" s="120"/>
      <c r="S38" s="120"/>
      <c r="T38" s="120"/>
      <c r="U38" s="134">
        <v>5</v>
      </c>
      <c r="V38" s="135"/>
      <c r="W38" s="136"/>
      <c r="X38" s="120">
        <v>6</v>
      </c>
      <c r="Y38" s="120"/>
      <c r="Z38" s="120"/>
      <c r="AA38" s="120">
        <v>7</v>
      </c>
      <c r="AB38" s="120"/>
      <c r="AC38" s="120"/>
      <c r="AD38" s="120">
        <v>8</v>
      </c>
      <c r="AE38" s="120"/>
      <c r="AF38" s="120"/>
    </row>
    <row r="39" spans="2:49" ht="15" customHeight="1">
      <c r="B39" s="123" t="s">
        <v>122</v>
      </c>
      <c r="C39" s="123"/>
      <c r="D39" s="123"/>
      <c r="E39" s="123" t="s">
        <v>116</v>
      </c>
      <c r="F39" s="123"/>
      <c r="G39" s="123"/>
      <c r="H39" s="121"/>
      <c r="I39" s="121"/>
      <c r="J39" s="121"/>
      <c r="K39" s="121"/>
      <c r="L39" s="121"/>
      <c r="M39" s="121"/>
      <c r="N39" s="121"/>
      <c r="O39" s="121"/>
      <c r="P39" s="121"/>
      <c r="Q39" s="121"/>
      <c r="R39" s="121"/>
      <c r="S39" s="121"/>
      <c r="T39" s="121"/>
      <c r="U39" s="124"/>
      <c r="V39" s="125"/>
      <c r="W39" s="126"/>
      <c r="X39" s="121"/>
      <c r="Y39" s="121"/>
      <c r="Z39" s="121"/>
      <c r="AA39" s="121"/>
      <c r="AB39" s="121"/>
      <c r="AC39" s="121"/>
      <c r="AD39" s="121"/>
      <c r="AE39" s="121"/>
      <c r="AF39" s="121"/>
    </row>
    <row r="40" spans="2:49" ht="19.5" hidden="1" customHeight="1">
      <c r="B40" s="137" t="s">
        <v>122</v>
      </c>
      <c r="C40" s="138"/>
      <c r="D40" s="139"/>
      <c r="E40" s="123" t="s">
        <v>131</v>
      </c>
      <c r="F40" s="123"/>
      <c r="G40" s="123"/>
      <c r="H40" s="122">
        <f>H39/1000</f>
        <v>0</v>
      </c>
      <c r="I40" s="122"/>
      <c r="J40" s="122"/>
      <c r="K40" s="122">
        <f>K39/1000</f>
        <v>0</v>
      </c>
      <c r="L40" s="122"/>
      <c r="M40" s="122"/>
      <c r="N40" s="122">
        <f>N39/1000</f>
        <v>0</v>
      </c>
      <c r="O40" s="122"/>
      <c r="P40" s="122"/>
      <c r="Q40" s="122">
        <f>Q39/1000</f>
        <v>0</v>
      </c>
      <c r="R40" s="122"/>
      <c r="S40" s="122"/>
      <c r="T40" s="122"/>
      <c r="U40" s="140">
        <f>U39/1000</f>
        <v>0</v>
      </c>
      <c r="V40" s="141"/>
      <c r="W40" s="142"/>
      <c r="X40" s="122">
        <f>X39/1000</f>
        <v>0</v>
      </c>
      <c r="Y40" s="122"/>
      <c r="Z40" s="122"/>
      <c r="AA40" s="122">
        <f>AA39/1000</f>
        <v>0</v>
      </c>
      <c r="AB40" s="122"/>
      <c r="AC40" s="122"/>
      <c r="AD40" s="122">
        <f>AD39/1000</f>
        <v>0</v>
      </c>
      <c r="AE40" s="122"/>
      <c r="AF40" s="122"/>
    </row>
    <row r="41" spans="2:49" ht="15" hidden="1" customHeight="1">
      <c r="B41" s="123" t="s">
        <v>123</v>
      </c>
      <c r="C41" s="123"/>
      <c r="D41" s="123"/>
      <c r="E41" s="123" t="s">
        <v>128</v>
      </c>
      <c r="F41" s="123"/>
      <c r="G41" s="123"/>
      <c r="H41" s="120" t="e">
        <f>$AT$26*H40*$AA$27</f>
        <v>#N/A</v>
      </c>
      <c r="I41" s="120"/>
      <c r="J41" s="120"/>
      <c r="K41" s="120" t="e">
        <f>$AT$26*K40*$AA$27</f>
        <v>#N/A</v>
      </c>
      <c r="L41" s="120"/>
      <c r="M41" s="120"/>
      <c r="N41" s="120" t="e">
        <f>$AT$26*N40*$AA$27</f>
        <v>#N/A</v>
      </c>
      <c r="O41" s="120"/>
      <c r="P41" s="120"/>
      <c r="Q41" s="120" t="e">
        <f>$AT$26*Q40*$AA$27</f>
        <v>#N/A</v>
      </c>
      <c r="R41" s="120"/>
      <c r="S41" s="120"/>
      <c r="T41" s="120"/>
      <c r="U41" s="134" t="e">
        <f>$AT$26*U40*$AA$27</f>
        <v>#N/A</v>
      </c>
      <c r="V41" s="135"/>
      <c r="W41" s="136"/>
      <c r="X41" s="120" t="e">
        <f>$AT$26*X40*$AA$27</f>
        <v>#N/A</v>
      </c>
      <c r="Y41" s="120"/>
      <c r="Z41" s="120"/>
      <c r="AA41" s="120" t="e">
        <f>$AT$26*AA40*$AA$27</f>
        <v>#N/A</v>
      </c>
      <c r="AB41" s="120"/>
      <c r="AC41" s="120"/>
      <c r="AD41" s="120" t="e">
        <f>$AT$26*AD40*$AA$27</f>
        <v>#N/A</v>
      </c>
      <c r="AE41" s="120"/>
      <c r="AF41" s="120"/>
      <c r="AQ41" s="64" t="e">
        <f>SUM(H41:AF41)</f>
        <v>#N/A</v>
      </c>
      <c r="AU41" s="40" t="s">
        <v>127</v>
      </c>
      <c r="AV41" s="127">
        <f>8-COUNTIF(H41:AF41,0)</f>
        <v>8</v>
      </c>
      <c r="AW41" s="128"/>
    </row>
    <row r="42" spans="2:49" ht="7.5" customHeight="1">
      <c r="B42" s="62" t="s">
        <v>177</v>
      </c>
      <c r="D42" s="52"/>
      <c r="E42" s="53"/>
      <c r="F42" s="53"/>
      <c r="G42" s="53"/>
      <c r="H42" s="53"/>
      <c r="I42" s="54"/>
      <c r="K42" s="55"/>
      <c r="L42" s="56"/>
      <c r="M42" s="57"/>
      <c r="N42" s="58" t="str">
        <f>CONCATENATE(IF((SUM(H33:W33)+SUM(H39:AJ39)-AA18)&lt;0,"=&gt; trop court: ","=&gt; trop long: "),ABS(SUM(H33:W33)+SUM(H39:AJ39)-AA18)," mm!")</f>
        <v>=&gt; trop long: 0 mm!</v>
      </c>
      <c r="P42" s="53"/>
      <c r="Q42" s="53"/>
      <c r="R42" s="53"/>
      <c r="S42" s="57"/>
      <c r="T42" s="57"/>
      <c r="Y42" s="61"/>
      <c r="Z42" s="61"/>
      <c r="AA42" s="61"/>
      <c r="AB42" s="61"/>
      <c r="AC42" s="61"/>
      <c r="AD42" s="61"/>
      <c r="AE42" s="61"/>
      <c r="AF42" s="61"/>
      <c r="AK42" s="127">
        <f>SUM(H33:W33)+SUM(H39:AJ39)</f>
        <v>0</v>
      </c>
      <c r="AL42" s="129"/>
      <c r="AM42" s="128"/>
      <c r="AN42" s="19" t="s">
        <v>132</v>
      </c>
      <c r="AQ42" s="31" t="s">
        <v>139</v>
      </c>
      <c r="AR42" s="22">
        <f>ABS(SUM(H33:W33)+SUM(H39:AJ39)-AA18)</f>
        <v>0</v>
      </c>
      <c r="AT42" s="103"/>
      <c r="AU42" s="103"/>
    </row>
    <row r="43" spans="2:49" ht="3" customHeight="1">
      <c r="B43" s="62"/>
      <c r="D43" s="65"/>
      <c r="E43" s="53"/>
      <c r="F43" s="53"/>
      <c r="G43" s="53"/>
      <c r="H43" s="53"/>
      <c r="I43" s="54"/>
      <c r="K43" s="55"/>
      <c r="L43" s="56"/>
      <c r="M43" s="57"/>
      <c r="N43" s="66"/>
      <c r="P43" s="53"/>
      <c r="Q43" s="53"/>
      <c r="R43" s="53"/>
      <c r="S43" s="57"/>
      <c r="T43" s="57"/>
      <c r="Y43" s="61"/>
      <c r="Z43" s="61"/>
      <c r="AA43" s="61"/>
      <c r="AB43" s="61"/>
      <c r="AC43" s="61"/>
      <c r="AD43" s="61"/>
      <c r="AE43" s="61"/>
      <c r="AF43" s="61"/>
      <c r="AK43" s="67"/>
      <c r="AL43" s="67"/>
      <c r="AM43" s="67"/>
      <c r="AQ43" s="68"/>
      <c r="AR43" s="21"/>
      <c r="AT43" s="32"/>
      <c r="AU43" s="32"/>
    </row>
    <row r="44" spans="2:49" ht="19.5" customHeight="1">
      <c r="W44" s="19" t="s">
        <v>104</v>
      </c>
      <c r="X44" s="23" t="str">
        <f>IF(T26=0,"= ? W/m²K",CONCATENATE("= ",VLOOKUP(T26,'Lijst verluchtingen'!B6:D193,2,FALSE)," W/m²K"))</f>
        <v>= ? W/m²K</v>
      </c>
    </row>
    <row r="45" spans="2:49" ht="15" customHeight="1">
      <c r="O45" s="21"/>
      <c r="P45" s="23"/>
      <c r="Q45" s="23"/>
      <c r="R45" s="23"/>
      <c r="U45" s="23"/>
      <c r="V45" s="23"/>
      <c r="W45" s="23"/>
      <c r="X45" s="23"/>
      <c r="Y45" s="23"/>
    </row>
    <row r="46" spans="2:49" ht="18">
      <c r="AE46" s="40" t="s">
        <v>124</v>
      </c>
      <c r="AF46" s="119" t="str">
        <f>IF(T26=0,"? mm",VLOOKUP(T26,'Lijst verluchtingen'!B6:D193,3,FALSE)*1000)</f>
        <v>? mm</v>
      </c>
      <c r="AG46" s="119"/>
      <c r="AH46" s="119"/>
      <c r="AI46" s="119"/>
    </row>
    <row r="49" spans="1:47">
      <c r="K49" s="130" t="s">
        <v>117</v>
      </c>
      <c r="L49" s="130"/>
      <c r="O49" s="21"/>
      <c r="X49" s="132" t="s">
        <v>118</v>
      </c>
      <c r="Y49" s="133"/>
    </row>
    <row r="50" spans="1:47" ht="5.25" customHeight="1">
      <c r="H50" s="37"/>
      <c r="I50" s="37"/>
      <c r="J50" s="37"/>
      <c r="K50" s="131"/>
      <c r="L50" s="131"/>
      <c r="M50" s="37"/>
      <c r="N50" s="37"/>
      <c r="O50" s="37"/>
      <c r="X50" s="133"/>
      <c r="Y50" s="133"/>
      <c r="Z50" s="38"/>
    </row>
    <row r="51" spans="1:47" ht="5.25" customHeight="1">
      <c r="H51" s="59"/>
      <c r="I51" s="21"/>
      <c r="J51" s="21"/>
      <c r="K51" s="21"/>
      <c r="L51" s="21"/>
      <c r="M51" s="21"/>
      <c r="N51" s="21"/>
      <c r="O51" s="21"/>
    </row>
    <row r="52" spans="1:47" ht="5.25" customHeight="1" thickBot="1"/>
    <row r="53" spans="1:47" ht="15" customHeight="1" thickTop="1" thickBot="1">
      <c r="A53" s="104" t="str">
        <f>IF(AA17=0,"? mm",IF(AQ23=TRUE,AA17,AA17+AF46))</f>
        <v>? mm</v>
      </c>
      <c r="B53" s="104"/>
      <c r="C53" s="104"/>
      <c r="D53" s="104"/>
      <c r="E53" s="104"/>
      <c r="G53" s="33"/>
      <c r="H53" s="115" t="s">
        <v>114</v>
      </c>
      <c r="I53" s="116"/>
      <c r="J53" s="116"/>
      <c r="K53" s="116"/>
      <c r="L53" s="116"/>
      <c r="M53" s="116"/>
      <c r="N53" s="116"/>
      <c r="O53" s="117"/>
      <c r="P53" s="33"/>
      <c r="Q53" s="33"/>
      <c r="R53" s="33"/>
      <c r="S53" s="33"/>
      <c r="T53" s="33"/>
      <c r="U53" s="33"/>
      <c r="V53" s="33"/>
      <c r="W53" s="33"/>
      <c r="X53" s="33"/>
      <c r="Y53" s="34" t="s">
        <v>115</v>
      </c>
      <c r="Z53" s="35"/>
      <c r="AA53" s="33"/>
      <c r="AC53" s="63" t="s">
        <v>138</v>
      </c>
      <c r="AD53" s="60"/>
      <c r="AE53" s="60"/>
      <c r="AF53" s="60"/>
      <c r="AG53" s="60"/>
    </row>
    <row r="54" spans="1:47" ht="16.5" thickTop="1" thickBot="1">
      <c r="A54" s="104"/>
      <c r="B54" s="104"/>
      <c r="C54" s="104"/>
      <c r="D54" s="104"/>
      <c r="E54" s="104"/>
      <c r="H54" s="118"/>
      <c r="I54" s="118"/>
      <c r="J54" s="118"/>
      <c r="AE54" s="119" t="str">
        <f>IF(OR(AA17=0,T26=0),"? mm",A53-AF46)</f>
        <v>? mm</v>
      </c>
      <c r="AF54" s="119"/>
      <c r="AG54" s="119"/>
      <c r="AH54" s="119"/>
      <c r="AI54" s="119"/>
      <c r="AJ54" s="119"/>
      <c r="AU54" s="30" t="s">
        <v>7</v>
      </c>
    </row>
    <row r="55" spans="1:47" ht="18.75" thickTop="1">
      <c r="I55" s="105" t="s">
        <v>167</v>
      </c>
      <c r="J55" s="106"/>
      <c r="K55" s="106"/>
      <c r="L55" s="106"/>
      <c r="M55" s="106"/>
      <c r="N55" s="107"/>
      <c r="AN55" s="113">
        <v>1</v>
      </c>
      <c r="AO55" s="114"/>
      <c r="AP55" s="48" t="s">
        <v>125</v>
      </c>
      <c r="AQ55" s="49"/>
      <c r="AR55" s="49"/>
      <c r="AS55" s="49"/>
      <c r="AT55" s="50"/>
      <c r="AU55" s="24" t="str">
        <f>IF(OR(AA19=0,AA17=0,AA18=0,T26=0),"?",((AA19*AK17*AK18)+(AQ26*AK18*AT26))/((AK17*AK18)+(AK18*AT26)))</f>
        <v>?</v>
      </c>
    </row>
    <row r="56" spans="1:47" ht="15.75" thickBot="1">
      <c r="I56" s="109" t="str">
        <f>IF(AQ23&lt;&gt;TRUE,AU55,IF(AQ24&lt;&gt;TRUE,AU56,AU57))</f>
        <v>?</v>
      </c>
      <c r="J56" s="110"/>
      <c r="K56" s="110"/>
      <c r="L56" s="111" t="s">
        <v>7</v>
      </c>
      <c r="M56" s="111"/>
      <c r="N56" s="112"/>
      <c r="AN56" s="113" t="s">
        <v>133</v>
      </c>
      <c r="AO56" s="114"/>
      <c r="AP56" s="29" t="s">
        <v>126</v>
      </c>
      <c r="AQ56" s="46"/>
      <c r="AR56" s="46"/>
      <c r="AS56" s="46"/>
      <c r="AT56" s="51"/>
      <c r="AU56" s="24" t="str">
        <f>IF(OR(AA19=0,AA17=0,AA18=0,T26=0,AA27=0),"?",((AA19*AK17*AK18)+(AQ26-MIN(AA19,AA27))*(AT26*AK18))/(AK17*AK18))</f>
        <v>?</v>
      </c>
    </row>
    <row r="57" spans="1:47" ht="15.75" thickTop="1">
      <c r="AN57" s="113" t="s">
        <v>134</v>
      </c>
      <c r="AO57" s="114"/>
      <c r="AP57" s="29" t="s">
        <v>126</v>
      </c>
      <c r="AQ57" s="46"/>
      <c r="AR57" s="46"/>
      <c r="AS57" s="46"/>
      <c r="AT57" s="51"/>
      <c r="AU57" s="24" t="str">
        <f>IF(OR(AA19=0,AA17=0,AA18=0,T26=0,AA27=0,AR42&lt;&gt;0),"?",(AA19*AK17*AK18+AQ26*AK18*AT26-AQ35-AQ41-2*AV41*AT26*AR28)/(AK17*AK18))</f>
        <v>?</v>
      </c>
    </row>
    <row r="61" spans="1:47">
      <c r="N61" s="102" t="str">
        <f>IF(AA18=0,"?",AA18)</f>
        <v>?</v>
      </c>
      <c r="O61" s="102"/>
      <c r="P61" s="102"/>
      <c r="Q61" s="19" t="s">
        <v>102</v>
      </c>
    </row>
    <row r="62" spans="1:47" ht="8.25" customHeight="1">
      <c r="A62" s="28"/>
      <c r="B62" s="28"/>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row>
    <row r="63" spans="1:47" ht="15" customHeight="1">
      <c r="A63" s="87" t="s">
        <v>197</v>
      </c>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row>
    <row r="64" spans="1:47" ht="15" customHeight="1">
      <c r="A64" s="87" t="s">
        <v>168</v>
      </c>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row>
    <row r="65" spans="1:36" ht="15" customHeight="1">
      <c r="A65" s="156" t="s">
        <v>174</v>
      </c>
      <c r="B65" s="156"/>
      <c r="C65" s="156"/>
      <c r="D65" s="156"/>
      <c r="E65" s="156"/>
      <c r="F65" s="156"/>
      <c r="G65" s="156"/>
      <c r="H65" s="156"/>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6"/>
      <c r="AG65" s="156"/>
      <c r="AH65" s="156"/>
      <c r="AI65" s="156"/>
      <c r="AJ65" s="156"/>
    </row>
    <row r="66" spans="1:36">
      <c r="A66" s="156"/>
      <c r="B66" s="156"/>
      <c r="C66" s="156"/>
      <c r="D66" s="156"/>
      <c r="E66" s="156"/>
      <c r="F66" s="156"/>
      <c r="G66" s="156"/>
      <c r="H66" s="156"/>
      <c r="I66" s="156"/>
      <c r="J66" s="156"/>
      <c r="K66" s="156"/>
      <c r="L66" s="156"/>
      <c r="M66" s="156"/>
      <c r="N66" s="156"/>
      <c r="O66" s="156"/>
      <c r="P66" s="156"/>
      <c r="Q66" s="156"/>
      <c r="R66" s="156"/>
      <c r="S66" s="156"/>
      <c r="T66" s="156"/>
      <c r="U66" s="156"/>
      <c r="V66" s="156"/>
      <c r="W66" s="156"/>
      <c r="X66" s="156"/>
      <c r="Y66" s="156"/>
      <c r="Z66" s="156"/>
      <c r="AA66" s="156"/>
      <c r="AB66" s="156"/>
      <c r="AC66" s="156"/>
      <c r="AD66" s="156"/>
      <c r="AE66" s="156"/>
      <c r="AF66" s="156"/>
      <c r="AG66" s="156"/>
      <c r="AH66" s="156"/>
      <c r="AI66" s="156"/>
      <c r="AJ66" s="156"/>
    </row>
  </sheetData>
  <sheetProtection algorithmName="SHA-512" hashValue="kTu2N3o4ZfDjOYYVuS3IFCjVHveczWU+qzogFtgxwSB1uvWI+/NE2jQ393S/7VMX7kESlJs5Vv61J11fwasaDg==" saltValue="qE/b+YZox55ARRikizkVZQ==" spinCount="100000" sheet="1" objects="1" scenarios="1" selectLockedCells="1"/>
  <mergeCells count="146">
    <mergeCell ref="A64:AJ64"/>
    <mergeCell ref="A63:AJ63"/>
    <mergeCell ref="A65:AJ66"/>
    <mergeCell ref="AK17:AM17"/>
    <mergeCell ref="B18:W18"/>
    <mergeCell ref="X18:Z18"/>
    <mergeCell ref="AA18:AC18"/>
    <mergeCell ref="AD18:AF18"/>
    <mergeCell ref="AK18:AM18"/>
    <mergeCell ref="B32:D32"/>
    <mergeCell ref="E32:G32"/>
    <mergeCell ref="H32:J32"/>
    <mergeCell ref="K32:M32"/>
    <mergeCell ref="N32:P32"/>
    <mergeCell ref="Q32:T32"/>
    <mergeCell ref="U32:W32"/>
    <mergeCell ref="X32:Z32"/>
    <mergeCell ref="AA32:AC32"/>
    <mergeCell ref="AD32:AF32"/>
    <mergeCell ref="B33:D33"/>
    <mergeCell ref="E33:G33"/>
    <mergeCell ref="H33:J33"/>
    <mergeCell ref="K33:M33"/>
    <mergeCell ref="N33:P33"/>
    <mergeCell ref="A7:AJ7"/>
    <mergeCell ref="I9:AJ9"/>
    <mergeCell ref="I11:AJ11"/>
    <mergeCell ref="I13:AJ13"/>
    <mergeCell ref="B17:W17"/>
    <mergeCell ref="X17:Z17"/>
    <mergeCell ref="AA17:AC17"/>
    <mergeCell ref="AD17:AF17"/>
    <mergeCell ref="B26:S26"/>
    <mergeCell ref="T26:AF26"/>
    <mergeCell ref="B24:AC24"/>
    <mergeCell ref="AT26:AU26"/>
    <mergeCell ref="B27:W27"/>
    <mergeCell ref="X27:Z27"/>
    <mergeCell ref="AA27:AC27"/>
    <mergeCell ref="AD27:AF27"/>
    <mergeCell ref="B19:W19"/>
    <mergeCell ref="X19:Z19"/>
    <mergeCell ref="AA19:AC19"/>
    <mergeCell ref="AD19:AF19"/>
    <mergeCell ref="AD23:AF23"/>
    <mergeCell ref="AD24:AF24"/>
    <mergeCell ref="AS28:AU28"/>
    <mergeCell ref="B31:D31"/>
    <mergeCell ref="E31:G31"/>
    <mergeCell ref="H31:J31"/>
    <mergeCell ref="K31:M31"/>
    <mergeCell ref="N31:P31"/>
    <mergeCell ref="Q31:T31"/>
    <mergeCell ref="U31:W31"/>
    <mergeCell ref="X31:Z31"/>
    <mergeCell ref="AA31:AC31"/>
    <mergeCell ref="B28:W28"/>
    <mergeCell ref="X28:Z28"/>
    <mergeCell ref="AA28:AC28"/>
    <mergeCell ref="AD28:AF28"/>
    <mergeCell ref="AK28:AM28"/>
    <mergeCell ref="AN28:AP28"/>
    <mergeCell ref="AD31:AF31"/>
    <mergeCell ref="Q33:T33"/>
    <mergeCell ref="U33:W33"/>
    <mergeCell ref="X33:Z33"/>
    <mergeCell ref="AA33:AC33"/>
    <mergeCell ref="AD33:AF33"/>
    <mergeCell ref="B34:D34"/>
    <mergeCell ref="E34:G34"/>
    <mergeCell ref="H34:J34"/>
    <mergeCell ref="K34:M34"/>
    <mergeCell ref="N34:P34"/>
    <mergeCell ref="Q34:T34"/>
    <mergeCell ref="U34:W34"/>
    <mergeCell ref="X34:Z34"/>
    <mergeCell ref="AA34:AC34"/>
    <mergeCell ref="AD34:AF34"/>
    <mergeCell ref="AA39:AC39"/>
    <mergeCell ref="AD35:AF35"/>
    <mergeCell ref="B38:D38"/>
    <mergeCell ref="E38:G38"/>
    <mergeCell ref="H38:J38"/>
    <mergeCell ref="K38:M38"/>
    <mergeCell ref="N38:P38"/>
    <mergeCell ref="Q38:T38"/>
    <mergeCell ref="U38:W38"/>
    <mergeCell ref="X38:Z38"/>
    <mergeCell ref="AA38:AC38"/>
    <mergeCell ref="B35:D35"/>
    <mergeCell ref="E35:G35"/>
    <mergeCell ref="H35:J35"/>
    <mergeCell ref="K35:M35"/>
    <mergeCell ref="N35:P35"/>
    <mergeCell ref="Q35:T35"/>
    <mergeCell ref="U35:W35"/>
    <mergeCell ref="X35:Z35"/>
    <mergeCell ref="AA35:AC35"/>
    <mergeCell ref="AV41:AW41"/>
    <mergeCell ref="AK42:AM42"/>
    <mergeCell ref="AT42:AU42"/>
    <mergeCell ref="AF46:AI46"/>
    <mergeCell ref="K49:L50"/>
    <mergeCell ref="X49:Y50"/>
    <mergeCell ref="AD40:AF40"/>
    <mergeCell ref="B41:D41"/>
    <mergeCell ref="E41:G41"/>
    <mergeCell ref="H41:J41"/>
    <mergeCell ref="K41:M41"/>
    <mergeCell ref="N41:P41"/>
    <mergeCell ref="Q41:T41"/>
    <mergeCell ref="U41:W41"/>
    <mergeCell ref="X41:Z41"/>
    <mergeCell ref="AA41:AC41"/>
    <mergeCell ref="B40:D40"/>
    <mergeCell ref="E40:G40"/>
    <mergeCell ref="H40:J40"/>
    <mergeCell ref="K40:M40"/>
    <mergeCell ref="N40:P40"/>
    <mergeCell ref="Q40:T40"/>
    <mergeCell ref="U40:W40"/>
    <mergeCell ref="X40:Z40"/>
    <mergeCell ref="A6:AJ6"/>
    <mergeCell ref="I56:K56"/>
    <mergeCell ref="L56:N56"/>
    <mergeCell ref="AN56:AO56"/>
    <mergeCell ref="AN57:AO57"/>
    <mergeCell ref="N61:P61"/>
    <mergeCell ref="A53:E54"/>
    <mergeCell ref="H53:O53"/>
    <mergeCell ref="H54:J54"/>
    <mergeCell ref="AE54:AJ54"/>
    <mergeCell ref="I55:N55"/>
    <mergeCell ref="AN55:AO55"/>
    <mergeCell ref="AD41:AF41"/>
    <mergeCell ref="AD39:AF39"/>
    <mergeCell ref="AA40:AC40"/>
    <mergeCell ref="AD38:AF38"/>
    <mergeCell ref="B39:D39"/>
    <mergeCell ref="E39:G39"/>
    <mergeCell ref="H39:J39"/>
    <mergeCell ref="K39:M39"/>
    <mergeCell ref="N39:P39"/>
    <mergeCell ref="Q39:T39"/>
    <mergeCell ref="U39:W39"/>
    <mergeCell ref="X39:Z39"/>
  </mergeCells>
  <conditionalFormatting sqref="A65">
    <cfRule type="expression" dxfId="38" priority="14">
      <formula>$AQ$24=TRUE</formula>
    </cfRule>
  </conditionalFormatting>
  <conditionalFormatting sqref="G49:AA53">
    <cfRule type="expression" dxfId="37" priority="15">
      <formula>OR($AQ$23&lt;&gt;TRUE,$AQ$24&lt;&gt;TRUE)</formula>
    </cfRule>
  </conditionalFormatting>
  <conditionalFormatting sqref="AA28:AF28">
    <cfRule type="expression" dxfId="36" priority="12">
      <formula>$AQ$28=TRUE</formula>
    </cfRule>
    <cfRule type="expression" dxfId="35" priority="13">
      <formula>$AQ$20=TRUE</formula>
    </cfRule>
  </conditionalFormatting>
  <conditionalFormatting sqref="B42:S43">
    <cfRule type="expression" dxfId="34" priority="16">
      <formula>SUM($H$33:$W$33)+SUM($H$39:$AJ$39)-$AA$18=0</formula>
    </cfRule>
  </conditionalFormatting>
  <conditionalFormatting sqref="B24 AD24:AF24">
    <cfRule type="expression" dxfId="33" priority="11">
      <formula>$AQ$23&lt;&gt;TRUE</formula>
    </cfRule>
  </conditionalFormatting>
  <conditionalFormatting sqref="AA27:AC27 H39:J39 H32:M33">
    <cfRule type="cellIs" dxfId="32" priority="10" operator="equal">
      <formula>0</formula>
    </cfRule>
  </conditionalFormatting>
  <conditionalFormatting sqref="A29:AJ42 A28:B28 X28:AJ28">
    <cfRule type="expression" dxfId="31" priority="9">
      <formula>$AQ$23&lt;&gt;TRUE</formula>
    </cfRule>
  </conditionalFormatting>
  <conditionalFormatting sqref="B29:AF42">
    <cfRule type="expression" dxfId="30" priority="8">
      <formula>$AQ$24&lt;&gt;TRUE</formula>
    </cfRule>
  </conditionalFormatting>
  <conditionalFormatting sqref="B27:AF27">
    <cfRule type="expression" dxfId="29" priority="7">
      <formula>$AQ$23&lt;&gt;TRUE</formula>
    </cfRule>
  </conditionalFormatting>
  <conditionalFormatting sqref="B28 X28:AF28">
    <cfRule type="expression" dxfId="28" priority="6">
      <formula>$AQ$24&lt;&gt;TRUE</formula>
    </cfRule>
  </conditionalFormatting>
  <conditionalFormatting sqref="AA18:AC18">
    <cfRule type="cellIs" dxfId="27" priority="5" operator="equal">
      <formula>0</formula>
    </cfRule>
  </conditionalFormatting>
  <conditionalFormatting sqref="AA19:AC19">
    <cfRule type="cellIs" dxfId="26" priority="4" operator="equal">
      <formula>0</formula>
    </cfRule>
  </conditionalFormatting>
  <conditionalFormatting sqref="AA17:AC17">
    <cfRule type="cellIs" dxfId="25" priority="3" operator="equal">
      <formula>0</formula>
    </cfRule>
  </conditionalFormatting>
  <conditionalFormatting sqref="T26:AF26">
    <cfRule type="cellIs" dxfId="24" priority="1" operator="equal">
      <formula>0</formula>
    </cfRule>
  </conditionalFormatting>
  <dataValidations count="3">
    <dataValidation type="whole" allowBlank="1" showInputMessage="1" showErrorMessage="1" error="Entrez un entier supérieur à 100mm!" sqref="AA17:AC18" xr:uid="{136E8809-49AD-4DB6-ADD9-A70AF7F60065}">
      <formula1>100</formula1>
      <formula2>1E+21</formula2>
    </dataValidation>
    <dataValidation type="decimal" allowBlank="1" showInputMessage="1" showErrorMessage="1" error="Entrez un nombre décimal, entre 0,01 et 10, arrondi à 2 chiffres après la virgule!" sqref="AA19:AC19 AA27:AC28 H32:S32 U32:AC32 AE32:AF32" xr:uid="{52510B87-A0E8-4FB9-9C4E-762B438061D0}">
      <formula1>0.01</formula1>
      <formula2>10</formula2>
    </dataValidation>
    <dataValidation type="whole" allowBlank="1" showInputMessage="1" showErrorMessage="1" sqref="H33:AF33 H39:AF39" xr:uid="{3D0C7E3E-FD95-422B-94FD-2BE1145F0D1D}">
      <formula1>0</formula1>
      <formula2>1E+23</formula2>
    </dataValidation>
  </dataValidations>
  <pageMargins left="0.59055118110236227" right="0.31496062992125984" top="0.55118110236220474" bottom="0.35433070866141736" header="0.31496062992125984" footer="0.31496062992125984"/>
  <pageSetup paperSize="9" scale="94" orientation="portrait" r:id="rId1"/>
  <headerFooter>
    <oddHeader>&amp;R&amp;8Version: 19/08/2024</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30</xdr:col>
                    <xdr:colOff>0</xdr:colOff>
                    <xdr:row>22</xdr:row>
                    <xdr:rowOff>28575</xdr:rowOff>
                  </from>
                  <to>
                    <xdr:col>31</xdr:col>
                    <xdr:colOff>28575</xdr:colOff>
                    <xdr:row>22</xdr:row>
                    <xdr:rowOff>180975</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30</xdr:col>
                    <xdr:colOff>0</xdr:colOff>
                    <xdr:row>23</xdr:row>
                    <xdr:rowOff>28575</xdr:rowOff>
                  </from>
                  <to>
                    <xdr:col>31</xdr:col>
                    <xdr:colOff>9525</xdr:colOff>
                    <xdr:row>23</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error="L'aerateur n'est pas dans la liste!" xr:uid="{873E9C23-6640-4A5A-9B0B-95F2EBC3762B}">
          <x14:formula1>
            <xm:f>'Lijst verluchtingen'!$B$5:$B$45</xm:f>
          </x14:formula1>
          <xm:sqref>T26:AF26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5">
    <tabColor theme="9" tint="0.59999389629810485"/>
    <pageSetUpPr fitToPage="1"/>
  </sheetPr>
  <dimension ref="A1:AV52"/>
  <sheetViews>
    <sheetView showGridLines="0" zoomScaleNormal="100" zoomScaleSheetLayoutView="130" workbookViewId="0">
      <pane xSplit="84" topLeftCell="CG1" activePane="topRight" state="frozen"/>
      <selection activeCell="Z61" sqref="Z61"/>
      <selection pane="topRight" activeCell="A52" sqref="A52:AH52"/>
    </sheetView>
  </sheetViews>
  <sheetFormatPr defaultColWidth="2.85546875" defaultRowHeight="15"/>
  <cols>
    <col min="1" max="2" width="2.85546875" style="19"/>
    <col min="3" max="6" width="2.85546875" style="19" customWidth="1"/>
    <col min="7" max="15" width="2.85546875" style="19"/>
    <col min="16" max="16" width="2.85546875" style="19" customWidth="1"/>
    <col min="17" max="28" width="2.85546875" style="19"/>
    <col min="29" max="32" width="2.85546875" style="19" customWidth="1"/>
    <col min="33" max="34" width="2.85546875" style="19"/>
    <col min="35" max="35" width="2.85546875" style="19" hidden="1" customWidth="1"/>
    <col min="36" max="36" width="3.42578125" style="19" hidden="1" customWidth="1"/>
    <col min="37" max="42" width="2.85546875" style="19" hidden="1" customWidth="1"/>
    <col min="43" max="43" width="11.5703125" style="19" hidden="1" customWidth="1"/>
    <col min="44" max="44" width="8.5703125" style="19" hidden="1" customWidth="1"/>
    <col min="45" max="48" width="2.85546875" style="19" hidden="1" customWidth="1"/>
    <col min="49" max="16384" width="2.85546875" style="19"/>
  </cols>
  <sheetData>
    <row r="1" spans="1:35" ht="16.5" customHeight="1"/>
    <row r="2" spans="1:35" ht="16.5" customHeight="1"/>
    <row r="3" spans="1:35" ht="16.5" customHeight="1"/>
    <row r="4" spans="1:35" ht="16.5" customHeight="1"/>
    <row r="5" spans="1:35" ht="4.5" customHeight="1"/>
    <row r="6" spans="1:35" ht="30.75">
      <c r="A6" s="86" t="s">
        <v>169</v>
      </c>
      <c r="B6" s="86"/>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row>
    <row r="7" spans="1:35" ht="40.5" customHeight="1">
      <c r="A7" s="87" t="s">
        <v>151</v>
      </c>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18"/>
    </row>
    <row r="9" spans="1:35">
      <c r="A9" s="20" t="s">
        <v>152</v>
      </c>
      <c r="I9" s="88" t="s">
        <v>178</v>
      </c>
      <c r="J9" s="89"/>
      <c r="K9" s="89"/>
      <c r="L9" s="89"/>
      <c r="M9" s="89"/>
      <c r="N9" s="89"/>
      <c r="O9" s="89"/>
      <c r="P9" s="89"/>
      <c r="Q9" s="89"/>
      <c r="R9" s="89"/>
      <c r="S9" s="89"/>
      <c r="T9" s="89"/>
      <c r="U9" s="89"/>
      <c r="V9" s="89"/>
      <c r="W9" s="89"/>
      <c r="X9" s="89"/>
      <c r="Y9" s="89"/>
      <c r="Z9" s="89"/>
      <c r="AA9" s="89"/>
      <c r="AB9" s="89"/>
      <c r="AC9" s="89"/>
      <c r="AD9" s="89"/>
      <c r="AE9" s="89"/>
      <c r="AF9" s="89"/>
      <c r="AG9" s="89"/>
      <c r="AH9" s="90"/>
    </row>
    <row r="11" spans="1:35">
      <c r="A11" s="20" t="s">
        <v>153</v>
      </c>
      <c r="I11" s="88" t="s">
        <v>179</v>
      </c>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90"/>
    </row>
    <row r="13" spans="1:35">
      <c r="A13" s="20" t="s">
        <v>154</v>
      </c>
      <c r="I13" s="88" t="s">
        <v>180</v>
      </c>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90"/>
    </row>
    <row r="15" spans="1:35">
      <c r="A15" s="20" t="s">
        <v>155</v>
      </c>
      <c r="AE15" s="21"/>
    </row>
    <row r="17" spans="1:47" ht="18">
      <c r="B17" s="82" t="s">
        <v>156</v>
      </c>
      <c r="C17" s="82"/>
      <c r="D17" s="82"/>
      <c r="E17" s="82"/>
      <c r="F17" s="82"/>
      <c r="G17" s="82"/>
      <c r="H17" s="82"/>
      <c r="I17" s="82"/>
      <c r="J17" s="82"/>
      <c r="K17" s="82"/>
      <c r="L17" s="82"/>
      <c r="M17" s="82"/>
      <c r="N17" s="82"/>
      <c r="O17" s="82"/>
      <c r="P17" s="82"/>
      <c r="Q17" s="82"/>
      <c r="R17" s="82"/>
      <c r="S17" s="82"/>
      <c r="T17" s="82"/>
      <c r="U17" s="83" t="s">
        <v>107</v>
      </c>
      <c r="V17" s="83"/>
      <c r="W17" s="83"/>
      <c r="X17" s="84">
        <v>1480</v>
      </c>
      <c r="Y17" s="84"/>
      <c r="Z17" s="84"/>
      <c r="AA17" s="85" t="s">
        <v>102</v>
      </c>
      <c r="AB17" s="85"/>
      <c r="AC17" s="85"/>
      <c r="AK17" s="98">
        <f>X17/1000</f>
        <v>1.48</v>
      </c>
      <c r="AL17" s="98"/>
      <c r="AM17" s="98"/>
      <c r="AN17" s="85" t="s">
        <v>132</v>
      </c>
      <c r="AO17" s="85"/>
      <c r="AP17" s="85"/>
    </row>
    <row r="18" spans="1:47" ht="18">
      <c r="B18" s="82" t="s">
        <v>157</v>
      </c>
      <c r="C18" s="82"/>
      <c r="D18" s="82"/>
      <c r="E18" s="82"/>
      <c r="F18" s="82"/>
      <c r="G18" s="82"/>
      <c r="H18" s="82"/>
      <c r="I18" s="82"/>
      <c r="J18" s="82"/>
      <c r="K18" s="82"/>
      <c r="L18" s="82"/>
      <c r="M18" s="82"/>
      <c r="N18" s="82"/>
      <c r="O18" s="82"/>
      <c r="P18" s="82"/>
      <c r="Q18" s="82"/>
      <c r="R18" s="82"/>
      <c r="S18" s="82"/>
      <c r="T18" s="82"/>
      <c r="U18" s="83" t="s">
        <v>108</v>
      </c>
      <c r="V18" s="83"/>
      <c r="W18" s="83"/>
      <c r="X18" s="84">
        <v>1230</v>
      </c>
      <c r="Y18" s="84"/>
      <c r="Z18" s="84"/>
      <c r="AA18" s="85" t="s">
        <v>102</v>
      </c>
      <c r="AB18" s="85"/>
      <c r="AC18" s="85"/>
      <c r="AK18" s="98">
        <f>X18/1000</f>
        <v>1.23</v>
      </c>
      <c r="AL18" s="98"/>
      <c r="AM18" s="98"/>
      <c r="AN18" s="85" t="s">
        <v>132</v>
      </c>
      <c r="AO18" s="85"/>
      <c r="AP18" s="85"/>
    </row>
    <row r="19" spans="1:47" ht="18">
      <c r="B19" s="82" t="s">
        <v>158</v>
      </c>
      <c r="C19" s="82"/>
      <c r="D19" s="82"/>
      <c r="E19" s="82"/>
      <c r="F19" s="82"/>
      <c r="G19" s="82"/>
      <c r="H19" s="82"/>
      <c r="I19" s="82"/>
      <c r="J19" s="82"/>
      <c r="K19" s="82"/>
      <c r="L19" s="82"/>
      <c r="M19" s="82"/>
      <c r="N19" s="82"/>
      <c r="O19" s="82"/>
      <c r="P19" s="82"/>
      <c r="Q19" s="82"/>
      <c r="R19" s="82"/>
      <c r="S19" s="82"/>
      <c r="T19" s="82"/>
      <c r="U19" s="83" t="s">
        <v>106</v>
      </c>
      <c r="V19" s="83"/>
      <c r="W19" s="83"/>
      <c r="X19" s="91">
        <v>1.41</v>
      </c>
      <c r="Y19" s="91"/>
      <c r="Z19" s="91"/>
      <c r="AA19" s="85" t="s">
        <v>7</v>
      </c>
      <c r="AB19" s="85"/>
      <c r="AC19" s="85"/>
    </row>
    <row r="20" spans="1:47" ht="18">
      <c r="B20" s="82" t="s">
        <v>159</v>
      </c>
      <c r="C20" s="82"/>
      <c r="D20" s="82"/>
      <c r="E20" s="82"/>
      <c r="F20" s="82"/>
      <c r="G20" s="82"/>
      <c r="H20" s="82"/>
      <c r="I20" s="82"/>
      <c r="J20" s="82"/>
      <c r="K20" s="82"/>
      <c r="L20" s="82"/>
      <c r="M20" s="82"/>
      <c r="N20" s="82"/>
      <c r="O20" s="82"/>
      <c r="P20" s="82"/>
      <c r="Q20" s="82"/>
      <c r="R20" s="82"/>
      <c r="S20" s="82"/>
      <c r="T20" s="82"/>
      <c r="U20" s="83" t="s">
        <v>109</v>
      </c>
      <c r="V20" s="83"/>
      <c r="W20" s="83"/>
      <c r="X20" s="91">
        <v>1.1000000000000001</v>
      </c>
      <c r="Y20" s="91"/>
      <c r="Z20" s="91"/>
      <c r="AA20" s="85" t="s">
        <v>7</v>
      </c>
      <c r="AB20" s="85"/>
      <c r="AC20" s="85"/>
    </row>
    <row r="21" spans="1:47" ht="30.75" customHeight="1">
      <c r="B21" s="96" t="s">
        <v>160</v>
      </c>
      <c r="C21" s="96"/>
      <c r="D21" s="96"/>
      <c r="E21" s="96"/>
      <c r="F21" s="96"/>
      <c r="G21" s="96"/>
      <c r="H21" s="96"/>
      <c r="I21" s="96"/>
      <c r="J21" s="96"/>
      <c r="K21" s="96"/>
      <c r="L21" s="96"/>
      <c r="M21" s="96"/>
      <c r="N21" s="96"/>
      <c r="O21" s="96"/>
      <c r="P21" s="96"/>
      <c r="Q21" s="96"/>
      <c r="R21" s="96"/>
      <c r="S21" s="96"/>
      <c r="T21" s="96"/>
      <c r="U21" s="97" t="s">
        <v>110</v>
      </c>
      <c r="V21" s="83"/>
      <c r="W21" s="83"/>
      <c r="X21" s="91"/>
      <c r="Y21" s="91"/>
      <c r="Z21" s="91"/>
      <c r="AA21" s="85" t="s">
        <v>111</v>
      </c>
      <c r="AB21" s="85"/>
      <c r="AC21" s="85"/>
      <c r="AD21" s="26"/>
      <c r="AK21" s="98">
        <v>0.05</v>
      </c>
      <c r="AL21" s="98"/>
      <c r="AM21" s="98"/>
      <c r="AN21" s="85" t="s">
        <v>111</v>
      </c>
      <c r="AO21" s="85"/>
      <c r="AP21" s="85"/>
      <c r="AQ21" s="25"/>
      <c r="AR21" s="22">
        <f>IF(X21=0,AK21,X21)</f>
        <v>0.05</v>
      </c>
      <c r="AS21" s="85" t="s">
        <v>111</v>
      </c>
      <c r="AT21" s="85"/>
      <c r="AU21" s="85"/>
    </row>
    <row r="23" spans="1:47">
      <c r="A23" s="20" t="s">
        <v>161</v>
      </c>
    </row>
    <row r="24" spans="1:47" ht="15.75" customHeight="1"/>
    <row r="25" spans="1:47" ht="15" customHeight="1">
      <c r="B25" s="19" t="s">
        <v>162</v>
      </c>
      <c r="R25" s="92" t="s">
        <v>22</v>
      </c>
      <c r="S25" s="93"/>
      <c r="T25" s="93"/>
      <c r="U25" s="93"/>
      <c r="V25" s="93"/>
      <c r="W25" s="93"/>
      <c r="X25" s="93"/>
      <c r="Y25" s="93"/>
      <c r="Z25" s="93"/>
      <c r="AA25" s="93"/>
      <c r="AB25" s="93"/>
      <c r="AC25" s="94"/>
      <c r="AK25" s="98">
        <f>VLOOKUP(R25,'Lijst verluchtingen'!B6:D193,2,FALSE)</f>
        <v>3</v>
      </c>
      <c r="AL25" s="98"/>
      <c r="AM25" s="98"/>
      <c r="AN25" s="85" t="s">
        <v>7</v>
      </c>
      <c r="AO25" s="85"/>
      <c r="AP25" s="85"/>
      <c r="AR25" s="22">
        <f>VLOOKUP(R25,'Lijst verluchtingen'!B6:D193,3,FALSE)</f>
        <v>7.4999999999999997E-2</v>
      </c>
      <c r="AS25" s="85" t="s">
        <v>132</v>
      </c>
      <c r="AT25" s="85"/>
      <c r="AU25" s="85"/>
    </row>
    <row r="26" spans="1:47" ht="3.75" customHeight="1"/>
    <row r="27" spans="1:47" ht="15" customHeight="1">
      <c r="AJ27" s="19">
        <v>1</v>
      </c>
    </row>
    <row r="28" spans="1:47" ht="15" customHeight="1">
      <c r="B28" s="82" t="s">
        <v>163</v>
      </c>
      <c r="C28" s="82"/>
      <c r="D28" s="82"/>
      <c r="E28" s="82"/>
      <c r="F28" s="82"/>
      <c r="G28" s="82"/>
      <c r="H28" s="82"/>
      <c r="I28" s="82"/>
      <c r="J28" s="82"/>
      <c r="K28" s="82"/>
      <c r="L28" s="82"/>
      <c r="M28" s="82"/>
      <c r="N28" s="82"/>
      <c r="O28" s="82"/>
      <c r="P28" s="82"/>
      <c r="Q28" s="82"/>
      <c r="R28" s="82"/>
      <c r="S28" s="82"/>
      <c r="T28" s="82"/>
      <c r="U28" s="95" t="s">
        <v>147</v>
      </c>
      <c r="V28" s="83"/>
      <c r="W28" s="83"/>
      <c r="X28" s="84">
        <v>1130</v>
      </c>
      <c r="Y28" s="84"/>
      <c r="Z28" s="84"/>
      <c r="AA28" s="85" t="s">
        <v>102</v>
      </c>
      <c r="AB28" s="85"/>
      <c r="AC28" s="85"/>
      <c r="AJ28" s="19">
        <f>IF(X28&gt;0,1,0)</f>
        <v>1</v>
      </c>
      <c r="AK28" s="98">
        <f>X28/1000</f>
        <v>1.1299999999999999</v>
      </c>
      <c r="AL28" s="98"/>
      <c r="AM28" s="98"/>
      <c r="AN28" s="85" t="s">
        <v>132</v>
      </c>
      <c r="AO28" s="85"/>
      <c r="AP28" s="85"/>
    </row>
    <row r="29" spans="1:47" ht="15" customHeight="1">
      <c r="B29" s="82" t="s">
        <v>164</v>
      </c>
      <c r="C29" s="82"/>
      <c r="D29" s="82"/>
      <c r="E29" s="82"/>
      <c r="F29" s="82"/>
      <c r="G29" s="82"/>
      <c r="H29" s="82"/>
      <c r="I29" s="82"/>
      <c r="J29" s="82"/>
      <c r="K29" s="82"/>
      <c r="L29" s="82"/>
      <c r="M29" s="82"/>
      <c r="N29" s="82"/>
      <c r="O29" s="82"/>
      <c r="P29" s="82"/>
      <c r="Q29" s="82"/>
      <c r="R29" s="82"/>
      <c r="S29" s="82"/>
      <c r="T29" s="82"/>
      <c r="U29" s="95" t="s">
        <v>148</v>
      </c>
      <c r="V29" s="83"/>
      <c r="W29" s="83"/>
      <c r="X29" s="84"/>
      <c r="Y29" s="84"/>
      <c r="Z29" s="84"/>
      <c r="AA29" s="85" t="s">
        <v>102</v>
      </c>
      <c r="AB29" s="85"/>
      <c r="AC29" s="85"/>
      <c r="AJ29" s="19">
        <f>IF(X29&gt;0,1,0)</f>
        <v>0</v>
      </c>
      <c r="AK29" s="98">
        <f>X29/1000</f>
        <v>0</v>
      </c>
      <c r="AL29" s="98"/>
      <c r="AM29" s="98"/>
      <c r="AN29" s="85" t="s">
        <v>132</v>
      </c>
      <c r="AO29" s="85"/>
      <c r="AP29" s="85"/>
    </row>
    <row r="30" spans="1:47" ht="15" customHeight="1">
      <c r="B30" s="82" t="s">
        <v>165</v>
      </c>
      <c r="C30" s="82"/>
      <c r="D30" s="82"/>
      <c r="E30" s="82"/>
      <c r="F30" s="82"/>
      <c r="G30" s="82"/>
      <c r="H30" s="82"/>
      <c r="I30" s="82"/>
      <c r="J30" s="82"/>
      <c r="K30" s="82"/>
      <c r="L30" s="82"/>
      <c r="M30" s="82"/>
      <c r="N30" s="82"/>
      <c r="O30" s="82"/>
      <c r="P30" s="82"/>
      <c r="Q30" s="82"/>
      <c r="R30" s="82"/>
      <c r="S30" s="82"/>
      <c r="T30" s="82"/>
      <c r="U30" s="95" t="s">
        <v>150</v>
      </c>
      <c r="V30" s="83"/>
      <c r="W30" s="83"/>
      <c r="X30" s="84"/>
      <c r="Y30" s="84"/>
      <c r="Z30" s="84"/>
      <c r="AA30" s="85" t="s">
        <v>102</v>
      </c>
      <c r="AB30" s="85"/>
      <c r="AC30" s="85"/>
      <c r="AJ30" s="19">
        <f>IF(X30&gt;0,1,0)</f>
        <v>0</v>
      </c>
      <c r="AK30" s="98">
        <f>X30/1000</f>
        <v>0</v>
      </c>
      <c r="AL30" s="98"/>
      <c r="AM30" s="98"/>
      <c r="AN30" s="85" t="s">
        <v>132</v>
      </c>
      <c r="AO30" s="85"/>
      <c r="AP30" s="85"/>
    </row>
    <row r="31" spans="1:47" ht="15" customHeight="1">
      <c r="B31" s="82" t="s">
        <v>166</v>
      </c>
      <c r="C31" s="82"/>
      <c r="D31" s="82"/>
      <c r="E31" s="82"/>
      <c r="F31" s="82"/>
      <c r="G31" s="82"/>
      <c r="H31" s="82"/>
      <c r="I31" s="82"/>
      <c r="J31" s="82"/>
      <c r="K31" s="82"/>
      <c r="L31" s="82"/>
      <c r="M31" s="82"/>
      <c r="N31" s="82"/>
      <c r="O31" s="82"/>
      <c r="P31" s="82"/>
      <c r="Q31" s="82"/>
      <c r="R31" s="82"/>
      <c r="S31" s="82"/>
      <c r="T31" s="82"/>
      <c r="U31" s="101" t="s">
        <v>149</v>
      </c>
      <c r="V31" s="83"/>
      <c r="W31" s="83"/>
      <c r="X31" s="84"/>
      <c r="Y31" s="84"/>
      <c r="Z31" s="84"/>
      <c r="AA31" s="85" t="s">
        <v>102</v>
      </c>
      <c r="AB31" s="85"/>
      <c r="AC31" s="85"/>
      <c r="AJ31" s="19">
        <f>IF(X31&gt;0,1,0)</f>
        <v>0</v>
      </c>
      <c r="AK31" s="98">
        <f>X31/1000</f>
        <v>0</v>
      </c>
      <c r="AL31" s="98"/>
      <c r="AM31" s="98"/>
      <c r="AN31" s="85" t="s">
        <v>132</v>
      </c>
      <c r="AO31" s="85"/>
      <c r="AP31" s="85"/>
    </row>
    <row r="32" spans="1:47" ht="15" customHeight="1"/>
    <row r="33" spans="2:37" ht="18">
      <c r="T33" s="19" t="s">
        <v>104</v>
      </c>
      <c r="U33" s="99" t="str">
        <f>IF(R25=0,"= ? W/m²K",CONCATENATE("= ",VLOOKUP(R25,'Lijst verluchtingen'!B6:D193,2,FALSE)," W/m²K"))</f>
        <v>= 3 W/m²K</v>
      </c>
      <c r="V33" s="99"/>
      <c r="W33" s="99"/>
      <c r="X33" s="99"/>
      <c r="Y33" s="99"/>
      <c r="Z33" s="99"/>
      <c r="AA33" s="99"/>
      <c r="AB33" s="99"/>
      <c r="AC33" s="99"/>
      <c r="AD33" s="99"/>
      <c r="AE33" s="99"/>
      <c r="AF33" s="99"/>
      <c r="AG33" s="99"/>
      <c r="AH33" s="99"/>
    </row>
    <row r="36" spans="2:37">
      <c r="AC36" s="100">
        <f>IF(R25=0,"= ? mm",VLOOKUP(R25,'Lijst verluchtingen'!B6:D193,3,FALSE)*1000)</f>
        <v>75</v>
      </c>
      <c r="AD36" s="100"/>
      <c r="AE36" s="100"/>
      <c r="AF36" s="100"/>
      <c r="AG36" s="100"/>
      <c r="AJ36" s="19">
        <v>2</v>
      </c>
    </row>
    <row r="37" spans="2:37">
      <c r="AJ37" s="19">
        <v>2</v>
      </c>
    </row>
    <row r="38" spans="2:37" ht="18.75" thickBot="1">
      <c r="S38" s="103" t="s">
        <v>112</v>
      </c>
      <c r="T38" s="103"/>
      <c r="U38" s="103"/>
      <c r="V38" s="103"/>
      <c r="W38" s="103"/>
      <c r="X38" s="103"/>
      <c r="Y38" s="103"/>
      <c r="AJ38" s="19">
        <v>1</v>
      </c>
    </row>
    <row r="39" spans="2:37" ht="18.75" thickTop="1">
      <c r="B39" s="104">
        <f>IF(X17=0,"? mm",X17)</f>
        <v>1480</v>
      </c>
      <c r="C39" s="104"/>
      <c r="D39" s="104"/>
      <c r="E39" s="104"/>
      <c r="F39" s="104"/>
      <c r="J39" s="105" t="s">
        <v>167</v>
      </c>
      <c r="K39" s="106"/>
      <c r="L39" s="106"/>
      <c r="M39" s="106"/>
      <c r="N39" s="106"/>
      <c r="O39" s="107"/>
      <c r="AC39" s="108"/>
      <c r="AD39" s="108"/>
      <c r="AE39" s="108"/>
      <c r="AJ39" s="19">
        <v>1</v>
      </c>
    </row>
    <row r="40" spans="2:37" ht="15.75" thickBot="1">
      <c r="J40" s="109">
        <f>IF(OR(X17=0,X18=0,X19=0,X20=0,R25=0,X28=0),"?",X19+((AK25-X20)*(AK28+AK29+AK30+AK31)*AR25-AR21*COUNTIF(AJ28:AJ31,1)*2*AR25)/(AK17*AK18))</f>
        <v>1.4943358602504944</v>
      </c>
      <c r="K40" s="110"/>
      <c r="L40" s="110"/>
      <c r="M40" s="111" t="s">
        <v>7</v>
      </c>
      <c r="N40" s="111"/>
      <c r="O40" s="112"/>
    </row>
    <row r="41" spans="2:37" ht="15.75" thickTop="1"/>
    <row r="43" spans="2:37">
      <c r="AJ43" s="103"/>
      <c r="AK43" s="103"/>
    </row>
    <row r="48" spans="2:37">
      <c r="O48" s="102">
        <f>IF(X18=0,"?",X18)</f>
        <v>1230</v>
      </c>
      <c r="P48" s="102"/>
      <c r="Q48" s="102"/>
      <c r="R48" s="19" t="s">
        <v>102</v>
      </c>
    </row>
    <row r="49" spans="1:34">
      <c r="A49" s="21"/>
      <c r="B49" s="21"/>
      <c r="C49" s="21"/>
      <c r="D49" s="21"/>
      <c r="E49" s="21"/>
      <c r="F49" s="21"/>
      <c r="G49" s="21"/>
      <c r="H49" s="21"/>
      <c r="I49" s="21"/>
      <c r="J49" s="21"/>
      <c r="K49" s="21"/>
      <c r="L49" s="21"/>
      <c r="M49" s="21"/>
      <c r="N49" s="21"/>
      <c r="O49" s="27"/>
      <c r="P49" s="27"/>
      <c r="Q49" s="27"/>
      <c r="R49" s="21"/>
      <c r="S49" s="21"/>
      <c r="T49" s="21"/>
      <c r="U49" s="21"/>
      <c r="V49" s="21"/>
      <c r="W49" s="21"/>
      <c r="X49" s="21"/>
      <c r="Y49" s="21"/>
      <c r="Z49" s="21"/>
      <c r="AA49" s="21"/>
      <c r="AB49" s="21"/>
      <c r="AC49" s="21"/>
      <c r="AD49" s="21"/>
      <c r="AE49" s="21"/>
      <c r="AF49" s="21"/>
      <c r="AG49" s="21"/>
      <c r="AH49" s="21"/>
    </row>
    <row r="50" spans="1:34" ht="15" customHeight="1">
      <c r="A50" s="28"/>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row>
    <row r="51" spans="1:34" ht="15" customHeight="1">
      <c r="A51" s="87" t="s">
        <v>196</v>
      </c>
      <c r="B51" s="87"/>
      <c r="C51" s="87"/>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row>
    <row r="52" spans="1:34" ht="15" customHeight="1">
      <c r="A52" s="87" t="s">
        <v>168</v>
      </c>
      <c r="B52" s="87"/>
      <c r="C52" s="87"/>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row>
  </sheetData>
  <sheetProtection algorithmName="SHA-512" hashValue="N7vmcBo0xsxzST7N8Tghq4nG/cAoXklW0b7hHX8mw3WJ1k3Q3oUrTzv+lQibm3S3ilzPi2Ml1rAx/mkSoUlY8Q==" saltValue="r4s/hvyUuE3pjnq0VBtEeg==" spinCount="100000" sheet="1" objects="1" scenarios="1" selectLockedCells="1" selectUnlockedCells="1"/>
  <mergeCells count="72">
    <mergeCell ref="AJ43:AK43"/>
    <mergeCell ref="O48:Q48"/>
    <mergeCell ref="A51:AH51"/>
    <mergeCell ref="A52:AH52"/>
    <mergeCell ref="U33:AH33"/>
    <mergeCell ref="AC36:AG36"/>
    <mergeCell ref="S38:Y38"/>
    <mergeCell ref="B39:F39"/>
    <mergeCell ref="J39:O39"/>
    <mergeCell ref="AC39:AE39"/>
    <mergeCell ref="J40:L40"/>
    <mergeCell ref="M40:O40"/>
    <mergeCell ref="AN31:AP31"/>
    <mergeCell ref="B30:T30"/>
    <mergeCell ref="U30:W30"/>
    <mergeCell ref="X30:Z30"/>
    <mergeCell ref="AA30:AC30"/>
    <mergeCell ref="AK30:AM30"/>
    <mergeCell ref="AN30:AP30"/>
    <mergeCell ref="B31:T31"/>
    <mergeCell ref="U31:W31"/>
    <mergeCell ref="X31:Z31"/>
    <mergeCell ref="AA31:AC31"/>
    <mergeCell ref="AK31:AM31"/>
    <mergeCell ref="AN28:AP28"/>
    <mergeCell ref="B29:T29"/>
    <mergeCell ref="U29:W29"/>
    <mergeCell ref="X29:Z29"/>
    <mergeCell ref="AA29:AC29"/>
    <mergeCell ref="AK29:AM29"/>
    <mergeCell ref="AN29:AP29"/>
    <mergeCell ref="B28:T28"/>
    <mergeCell ref="U28:W28"/>
    <mergeCell ref="X28:Z28"/>
    <mergeCell ref="AA28:AC28"/>
    <mergeCell ref="AK28:AM28"/>
    <mergeCell ref="AS21:AU21"/>
    <mergeCell ref="R25:AC25"/>
    <mergeCell ref="AK25:AM25"/>
    <mergeCell ref="AN25:AP25"/>
    <mergeCell ref="AS25:AU25"/>
    <mergeCell ref="B21:T21"/>
    <mergeCell ref="U21:W21"/>
    <mergeCell ref="X21:Z21"/>
    <mergeCell ref="AA21:AC21"/>
    <mergeCell ref="AK21:AM21"/>
    <mergeCell ref="AN21:AP21"/>
    <mergeCell ref="B19:T19"/>
    <mergeCell ref="U19:W19"/>
    <mergeCell ref="X19:Z19"/>
    <mergeCell ref="AA19:AC19"/>
    <mergeCell ref="B20:T20"/>
    <mergeCell ref="U20:W20"/>
    <mergeCell ref="X20:Z20"/>
    <mergeCell ref="AA20:AC20"/>
    <mergeCell ref="AK17:AM17"/>
    <mergeCell ref="AN17:AP17"/>
    <mergeCell ref="B18:T18"/>
    <mergeCell ref="U18:W18"/>
    <mergeCell ref="X18:Z18"/>
    <mergeCell ref="AA18:AC18"/>
    <mergeCell ref="AK18:AM18"/>
    <mergeCell ref="AN18:AP18"/>
    <mergeCell ref="B17:T17"/>
    <mergeCell ref="U17:W17"/>
    <mergeCell ref="X17:Z17"/>
    <mergeCell ref="AA17:AC17"/>
    <mergeCell ref="A6:AH6"/>
    <mergeCell ref="A7:AH7"/>
    <mergeCell ref="I9:AH9"/>
    <mergeCell ref="I11:AH11"/>
    <mergeCell ref="I13:AH13"/>
  </mergeCells>
  <conditionalFormatting sqref="X21:AC21">
    <cfRule type="expression" dxfId="23" priority="2">
      <formula>$AQ$21=TRUE</formula>
    </cfRule>
  </conditionalFormatting>
  <conditionalFormatting sqref="X28:Z28 R25:AC25 X17:Z20">
    <cfRule type="cellIs" dxfId="22" priority="1" operator="equal">
      <formula>0</formula>
    </cfRule>
  </conditionalFormatting>
  <dataValidations disablePrompts="1" count="3">
    <dataValidation type="whole" allowBlank="1" showInputMessage="1" showErrorMessage="1" error="Vul geheel getal in!" sqref="X28:Z31" xr:uid="{00000000-0002-0000-0200-000000000000}">
      <formula1>1</formula1>
      <formula2>1000000000000000</formula2>
    </dataValidation>
    <dataValidation type="whole" allowBlank="1" showInputMessage="1" showErrorMessage="1" error="Voer geheel getal in!" sqref="X17:Z18" xr:uid="{00000000-0002-0000-0200-000001000000}">
      <formula1>1</formula1>
      <formula2>1E+21</formula2>
    </dataValidation>
    <dataValidation type="decimal" allowBlank="1" showInputMessage="1" showErrorMessage="1" error="Voer decimaal getal in, afgerond tot op 2 cijfers na de komma!" sqref="X19:Z21" xr:uid="{00000000-0002-0000-0200-000002000000}">
      <formula1>0.01</formula1>
      <formula2>10</formula2>
    </dataValidation>
  </dataValidations>
  <pageMargins left="0.59055118110236227" right="0.31496062992125984" top="0.55118110236220474" bottom="0.35433070866141736" header="0.31496062992125984" footer="0.31496062992125984"/>
  <pageSetup paperSize="9" scale="94" orientation="portrait" r:id="rId1"/>
  <headerFooter>
    <oddHeader>&amp;R&amp;8Version: 19/08/2024</oddHeader>
  </headerFooter>
  <rowBreaks count="1" manualBreakCount="1">
    <brk id="24" max="33" man="1"/>
  </rowBreaks>
  <colBreaks count="2" manualBreakCount="2">
    <brk id="17" max="52" man="1"/>
    <brk id="34" max="1048575" man="1"/>
  </colBreaks>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error="Verluchting staat niet in de lijst!" xr:uid="{00000000-0002-0000-0200-000003000000}">
          <x14:formula1>
            <xm:f>'Lijst verluchtingen'!$B$38:$B$91</xm:f>
          </x14:formula1>
          <xm:sqref>R25:AC25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9">
    <tabColor theme="9" tint="0.59999389629810485"/>
  </sheetPr>
  <dimension ref="A1:CL196"/>
  <sheetViews>
    <sheetView showGridLines="0" zoomScaleNormal="100" zoomScaleSheetLayoutView="100" workbookViewId="0">
      <pane xSplit="93" topLeftCell="CP1" activePane="topRight" state="frozen"/>
      <selection activeCell="Z61" sqref="Z61"/>
      <selection pane="topRight" activeCell="A194" sqref="A194:AJ194"/>
    </sheetView>
  </sheetViews>
  <sheetFormatPr defaultColWidth="2.85546875" defaultRowHeight="15"/>
  <cols>
    <col min="1" max="2" width="2.85546875" style="19"/>
    <col min="3" max="6" width="2.85546875" style="19" customWidth="1"/>
    <col min="7" max="7" width="2" style="19" customWidth="1"/>
    <col min="8" max="13" width="2.85546875" style="19"/>
    <col min="14" max="14" width="2.85546875" style="19" customWidth="1"/>
    <col min="15" max="15" width="3.42578125" style="19" customWidth="1"/>
    <col min="16" max="18" width="1.85546875" style="19" customWidth="1"/>
    <col min="19" max="19" width="2.85546875" style="19"/>
    <col min="20" max="20" width="2.85546875" style="19" customWidth="1"/>
    <col min="21" max="25" width="2.85546875" style="19"/>
    <col min="26" max="27" width="1.85546875" style="19" customWidth="1"/>
    <col min="28" max="29" width="2.85546875" style="19"/>
    <col min="30" max="36" width="2.85546875" style="19" customWidth="1"/>
    <col min="37" max="41" width="2.85546875" style="19" hidden="1" customWidth="1"/>
    <col min="42" max="42" width="3.5703125" style="19" hidden="1" customWidth="1"/>
    <col min="43" max="43" width="14.5703125" style="19" hidden="1" customWidth="1"/>
    <col min="44" max="44" width="8.5703125" style="19" hidden="1" customWidth="1"/>
    <col min="45" max="45" width="2.85546875" style="19" hidden="1" customWidth="1"/>
    <col min="46" max="46" width="2.5703125" style="19" hidden="1" customWidth="1"/>
    <col min="47" max="47" width="12" style="19" hidden="1" customWidth="1"/>
    <col min="48" max="49" width="2.85546875" style="19" hidden="1" customWidth="1"/>
    <col min="50" max="50" width="7.85546875" style="19" hidden="1" customWidth="1"/>
    <col min="51" max="54" width="2.85546875" style="19" hidden="1" customWidth="1"/>
    <col min="55" max="55" width="6.42578125" style="19" hidden="1" customWidth="1"/>
    <col min="56" max="58" width="2.85546875" style="19" hidden="1" customWidth="1"/>
    <col min="59" max="73" width="2.85546875" style="19" customWidth="1"/>
    <col min="74" max="16384" width="2.85546875" style="19"/>
  </cols>
  <sheetData>
    <row r="1" spans="1:90" ht="16.5" customHeight="1"/>
    <row r="2" spans="1:90" ht="16.5" customHeight="1"/>
    <row r="3" spans="1:90" ht="16.5" customHeight="1"/>
    <row r="4" spans="1:90" ht="16.5" customHeight="1"/>
    <row r="5" spans="1:90" ht="4.5" customHeight="1"/>
    <row r="6" spans="1:90" ht="26.25">
      <c r="A6" s="86" t="s">
        <v>170</v>
      </c>
      <c r="B6" s="86"/>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BL6" s="161" t="s">
        <v>182</v>
      </c>
      <c r="BM6" s="162"/>
      <c r="BN6" s="162"/>
      <c r="BO6" s="162"/>
      <c r="BP6" s="162"/>
      <c r="BQ6" s="162"/>
      <c r="BR6" s="162"/>
      <c r="BS6" s="162"/>
      <c r="BT6" s="162"/>
      <c r="BU6" s="162"/>
      <c r="BV6" s="162"/>
      <c r="BW6" s="162"/>
      <c r="BX6" s="162"/>
      <c r="BY6" s="162"/>
      <c r="BZ6" s="162"/>
      <c r="CA6" s="162"/>
      <c r="CB6" s="162"/>
      <c r="CC6" s="162"/>
      <c r="CD6" s="162"/>
      <c r="CE6" s="162"/>
      <c r="CF6" s="162"/>
      <c r="CG6" s="162"/>
      <c r="CH6" s="162"/>
      <c r="CI6" s="162"/>
      <c r="CJ6" s="162"/>
      <c r="CK6" s="162"/>
      <c r="CL6" s="163"/>
    </row>
    <row r="7" spans="1:90" ht="45" customHeight="1">
      <c r="A7" s="87" t="s">
        <v>151</v>
      </c>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BL7" s="164"/>
      <c r="BM7" s="165"/>
      <c r="BN7" s="165"/>
      <c r="BO7" s="165"/>
      <c r="BP7" s="165"/>
      <c r="BQ7" s="165"/>
      <c r="BR7" s="165"/>
      <c r="BS7" s="165"/>
      <c r="BT7" s="165"/>
      <c r="BU7" s="165"/>
      <c r="BV7" s="165"/>
      <c r="BW7" s="165"/>
      <c r="BX7" s="165"/>
      <c r="BY7" s="165"/>
      <c r="BZ7" s="165"/>
      <c r="CA7" s="165"/>
      <c r="CB7" s="165"/>
      <c r="CC7" s="165"/>
      <c r="CD7" s="165"/>
      <c r="CE7" s="165"/>
      <c r="CF7" s="165"/>
      <c r="CG7" s="165"/>
      <c r="CH7" s="165"/>
      <c r="CI7" s="165"/>
      <c r="CJ7" s="165"/>
      <c r="CK7" s="165"/>
      <c r="CL7" s="166"/>
    </row>
    <row r="8" spans="1:90" ht="6.75" customHeight="1">
      <c r="BL8" s="164"/>
      <c r="BM8" s="165"/>
      <c r="BN8" s="165"/>
      <c r="BO8" s="165"/>
      <c r="BP8" s="165"/>
      <c r="BQ8" s="165"/>
      <c r="BR8" s="165"/>
      <c r="BS8" s="165"/>
      <c r="BT8" s="165"/>
      <c r="BU8" s="165"/>
      <c r="BV8" s="165"/>
      <c r="BW8" s="165"/>
      <c r="BX8" s="165"/>
      <c r="BY8" s="165"/>
      <c r="BZ8" s="165"/>
      <c r="CA8" s="165"/>
      <c r="CB8" s="165"/>
      <c r="CC8" s="165"/>
      <c r="CD8" s="165"/>
      <c r="CE8" s="165"/>
      <c r="CF8" s="165"/>
      <c r="CG8" s="165"/>
      <c r="CH8" s="165"/>
      <c r="CI8" s="165"/>
      <c r="CJ8" s="165"/>
      <c r="CK8" s="165"/>
      <c r="CL8" s="166"/>
    </row>
    <row r="9" spans="1:90">
      <c r="A9" s="20" t="s">
        <v>152</v>
      </c>
      <c r="I9" s="149" t="s">
        <v>178</v>
      </c>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BL9" s="164"/>
      <c r="BM9" s="165"/>
      <c r="BN9" s="165"/>
      <c r="BO9" s="165"/>
      <c r="BP9" s="165"/>
      <c r="BQ9" s="165"/>
      <c r="BR9" s="165"/>
      <c r="BS9" s="165"/>
      <c r="BT9" s="165"/>
      <c r="BU9" s="165"/>
      <c r="BV9" s="165"/>
      <c r="BW9" s="165"/>
      <c r="BX9" s="165"/>
      <c r="BY9" s="165"/>
      <c r="BZ9" s="165"/>
      <c r="CA9" s="165"/>
      <c r="CB9" s="165"/>
      <c r="CC9" s="165"/>
      <c r="CD9" s="165"/>
      <c r="CE9" s="165"/>
      <c r="CF9" s="165"/>
      <c r="CG9" s="165"/>
      <c r="CH9" s="165"/>
      <c r="CI9" s="165"/>
      <c r="CJ9" s="165"/>
      <c r="CK9" s="165"/>
      <c r="CL9" s="166"/>
    </row>
    <row r="10" spans="1:90" ht="4.5" customHeight="1">
      <c r="BL10" s="164"/>
      <c r="BM10" s="165"/>
      <c r="BN10" s="165"/>
      <c r="BO10" s="165"/>
      <c r="BP10" s="165"/>
      <c r="BQ10" s="165"/>
      <c r="BR10" s="165"/>
      <c r="BS10" s="165"/>
      <c r="BT10" s="165"/>
      <c r="BU10" s="165"/>
      <c r="BV10" s="165"/>
      <c r="BW10" s="165"/>
      <c r="BX10" s="165"/>
      <c r="BY10" s="165"/>
      <c r="BZ10" s="165"/>
      <c r="CA10" s="165"/>
      <c r="CB10" s="165"/>
      <c r="CC10" s="165"/>
      <c r="CD10" s="165"/>
      <c r="CE10" s="165"/>
      <c r="CF10" s="165"/>
      <c r="CG10" s="165"/>
      <c r="CH10" s="165"/>
      <c r="CI10" s="165"/>
      <c r="CJ10" s="165"/>
      <c r="CK10" s="165"/>
      <c r="CL10" s="166"/>
    </row>
    <row r="11" spans="1:90">
      <c r="A11" s="20" t="s">
        <v>153</v>
      </c>
      <c r="I11" s="149" t="s">
        <v>179</v>
      </c>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BL11" s="167"/>
      <c r="BM11" s="168"/>
      <c r="BN11" s="168"/>
      <c r="BO11" s="168"/>
      <c r="BP11" s="168"/>
      <c r="BQ11" s="168"/>
      <c r="BR11" s="168"/>
      <c r="BS11" s="168"/>
      <c r="BT11" s="168"/>
      <c r="BU11" s="168"/>
      <c r="BV11" s="168"/>
      <c r="BW11" s="168"/>
      <c r="BX11" s="168"/>
      <c r="BY11" s="168"/>
      <c r="BZ11" s="168"/>
      <c r="CA11" s="168"/>
      <c r="CB11" s="168"/>
      <c r="CC11" s="168"/>
      <c r="CD11" s="168"/>
      <c r="CE11" s="168"/>
      <c r="CF11" s="168"/>
      <c r="CG11" s="168"/>
      <c r="CH11" s="168"/>
      <c r="CI11" s="168"/>
      <c r="CJ11" s="168"/>
      <c r="CK11" s="168"/>
      <c r="CL11" s="169"/>
    </row>
    <row r="12" spans="1:90" ht="4.5" customHeight="1"/>
    <row r="13" spans="1:90">
      <c r="A13" s="20" t="s">
        <v>154</v>
      </c>
      <c r="I13" s="149" t="s">
        <v>181</v>
      </c>
      <c r="J13" s="149"/>
      <c r="K13" s="149"/>
      <c r="L13" s="149"/>
      <c r="M13" s="149"/>
      <c r="N13" s="149"/>
      <c r="O13" s="149"/>
      <c r="P13" s="149"/>
      <c r="Q13" s="149"/>
      <c r="R13" s="149"/>
      <c r="S13" s="149"/>
      <c r="T13" s="149"/>
      <c r="U13" s="149"/>
      <c r="V13" s="149"/>
      <c r="W13" s="149"/>
      <c r="X13" s="149"/>
      <c r="Y13" s="149"/>
      <c r="Z13" s="149"/>
      <c r="AA13" s="149"/>
      <c r="AB13" s="149"/>
      <c r="AC13" s="149"/>
      <c r="AD13" s="149"/>
      <c r="AE13" s="149"/>
      <c r="AF13" s="149"/>
      <c r="AG13" s="149"/>
      <c r="AH13" s="149"/>
      <c r="AI13" s="149"/>
      <c r="AJ13" s="149"/>
    </row>
    <row r="14" spans="1:90" ht="4.5" customHeight="1"/>
    <row r="15" spans="1:90">
      <c r="A15" s="20" t="s">
        <v>155</v>
      </c>
      <c r="AF15" s="21"/>
    </row>
    <row r="16" spans="1:90" ht="6.75" customHeight="1"/>
    <row r="17" spans="1:55" ht="18">
      <c r="B17" s="82" t="s">
        <v>156</v>
      </c>
      <c r="C17" s="82"/>
      <c r="D17" s="82"/>
      <c r="E17" s="82"/>
      <c r="F17" s="82"/>
      <c r="G17" s="82"/>
      <c r="H17" s="82"/>
      <c r="I17" s="82"/>
      <c r="J17" s="82"/>
      <c r="K17" s="82"/>
      <c r="L17" s="82"/>
      <c r="M17" s="82"/>
      <c r="N17" s="82"/>
      <c r="O17" s="82"/>
      <c r="P17" s="82"/>
      <c r="Q17" s="82"/>
      <c r="R17" s="82"/>
      <c r="S17" s="82"/>
      <c r="T17" s="82"/>
      <c r="U17" s="82"/>
      <c r="V17" s="82"/>
      <c r="W17" s="82"/>
      <c r="X17" s="83" t="s">
        <v>146</v>
      </c>
      <c r="Y17" s="83"/>
      <c r="Z17" s="83"/>
      <c r="AA17" s="84">
        <v>1480</v>
      </c>
      <c r="AB17" s="84"/>
      <c r="AC17" s="84"/>
      <c r="AD17" s="85" t="s">
        <v>102</v>
      </c>
      <c r="AE17" s="85"/>
      <c r="AF17" s="85"/>
      <c r="AK17" s="157">
        <f>AA17/1000</f>
        <v>1.48</v>
      </c>
      <c r="AL17" s="158"/>
      <c r="AM17" s="159"/>
      <c r="AN17" s="19" t="s">
        <v>132</v>
      </c>
      <c r="BC17" s="22" t="s">
        <v>140</v>
      </c>
    </row>
    <row r="18" spans="1:55" ht="18">
      <c r="B18" s="82" t="s">
        <v>157</v>
      </c>
      <c r="C18" s="82"/>
      <c r="D18" s="82"/>
      <c r="E18" s="82"/>
      <c r="F18" s="82"/>
      <c r="G18" s="82"/>
      <c r="H18" s="82"/>
      <c r="I18" s="82"/>
      <c r="J18" s="82"/>
      <c r="K18" s="82"/>
      <c r="L18" s="82"/>
      <c r="M18" s="82"/>
      <c r="N18" s="82"/>
      <c r="O18" s="82"/>
      <c r="P18" s="82"/>
      <c r="Q18" s="82"/>
      <c r="R18" s="82"/>
      <c r="S18" s="82"/>
      <c r="T18" s="82"/>
      <c r="U18" s="82"/>
      <c r="V18" s="82"/>
      <c r="W18" s="82"/>
      <c r="X18" s="83" t="s">
        <v>145</v>
      </c>
      <c r="Y18" s="83"/>
      <c r="Z18" s="83"/>
      <c r="AA18" s="84">
        <v>1230</v>
      </c>
      <c r="AB18" s="84"/>
      <c r="AC18" s="84"/>
      <c r="AD18" s="85" t="s">
        <v>102</v>
      </c>
      <c r="AE18" s="85"/>
      <c r="AF18" s="85"/>
      <c r="AK18" s="157">
        <f>AA18/1000</f>
        <v>1.23</v>
      </c>
      <c r="AL18" s="158"/>
      <c r="AM18" s="159"/>
      <c r="AN18" s="19" t="s">
        <v>132</v>
      </c>
      <c r="BC18" s="22" t="s">
        <v>141</v>
      </c>
    </row>
    <row r="19" spans="1:55" ht="18">
      <c r="B19" s="82" t="s">
        <v>158</v>
      </c>
      <c r="C19" s="82"/>
      <c r="D19" s="82"/>
      <c r="E19" s="82"/>
      <c r="F19" s="82"/>
      <c r="G19" s="82"/>
      <c r="H19" s="82"/>
      <c r="I19" s="82"/>
      <c r="J19" s="82"/>
      <c r="K19" s="82"/>
      <c r="L19" s="82"/>
      <c r="M19" s="82"/>
      <c r="N19" s="82"/>
      <c r="O19" s="82"/>
      <c r="P19" s="82"/>
      <c r="Q19" s="82"/>
      <c r="R19" s="82"/>
      <c r="S19" s="82"/>
      <c r="T19" s="82"/>
      <c r="U19" s="82"/>
      <c r="V19" s="82"/>
      <c r="W19" s="82"/>
      <c r="X19" s="83" t="s">
        <v>144</v>
      </c>
      <c r="Y19" s="83"/>
      <c r="Z19" s="83"/>
      <c r="AA19" s="91">
        <v>1.41</v>
      </c>
      <c r="AB19" s="91"/>
      <c r="AC19" s="91"/>
      <c r="AD19" s="85" t="s">
        <v>7</v>
      </c>
      <c r="AE19" s="85"/>
      <c r="AF19" s="85"/>
    </row>
    <row r="20" spans="1:55" ht="7.5" customHeight="1"/>
    <row r="21" spans="1:55">
      <c r="A21" s="20" t="s">
        <v>161</v>
      </c>
    </row>
    <row r="22" spans="1:55" ht="6" customHeight="1"/>
    <row r="23" spans="1:55" ht="15" customHeight="1">
      <c r="B23" s="44" t="s">
        <v>171</v>
      </c>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51"/>
      <c r="AD23" s="148"/>
      <c r="AE23" s="148"/>
      <c r="AF23" s="148"/>
      <c r="AQ23" s="25" t="b">
        <v>0</v>
      </c>
    </row>
    <row r="24" spans="1:55" ht="15" customHeight="1">
      <c r="B24" s="153" t="s">
        <v>173</v>
      </c>
      <c r="C24" s="154"/>
      <c r="D24" s="154"/>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5"/>
      <c r="AD24" s="148"/>
      <c r="AE24" s="148"/>
      <c r="AF24" s="148"/>
      <c r="AQ24" s="25"/>
    </row>
    <row r="25" spans="1:55" ht="3" customHeight="1"/>
    <row r="26" spans="1:55" ht="15" customHeight="1">
      <c r="B26" s="150" t="s">
        <v>162</v>
      </c>
      <c r="C26" s="151"/>
      <c r="D26" s="151"/>
      <c r="E26" s="151"/>
      <c r="F26" s="151"/>
      <c r="G26" s="151"/>
      <c r="H26" s="151"/>
      <c r="I26" s="151"/>
      <c r="J26" s="151"/>
      <c r="K26" s="151"/>
      <c r="L26" s="151"/>
      <c r="M26" s="151"/>
      <c r="N26" s="151"/>
      <c r="O26" s="151"/>
      <c r="P26" s="151"/>
      <c r="Q26" s="151"/>
      <c r="R26" s="151"/>
      <c r="S26" s="152"/>
      <c r="T26" s="92" t="s">
        <v>103</v>
      </c>
      <c r="U26" s="93"/>
      <c r="V26" s="93"/>
      <c r="W26" s="93"/>
      <c r="X26" s="93"/>
      <c r="Y26" s="93"/>
      <c r="Z26" s="93"/>
      <c r="AA26" s="93"/>
      <c r="AB26" s="93"/>
      <c r="AC26" s="93"/>
      <c r="AD26" s="93"/>
      <c r="AE26" s="93"/>
      <c r="AF26" s="94"/>
      <c r="AO26" s="44"/>
      <c r="AP26" s="46" t="s">
        <v>57</v>
      </c>
      <c r="AQ26" s="47">
        <f>VLOOKUP(T26,'Lijst verluchtingen'!B6:D193,2,FALSE)</f>
        <v>2</v>
      </c>
      <c r="AR26" s="44"/>
      <c r="AS26" s="45" t="s">
        <v>124</v>
      </c>
      <c r="AT26" s="146">
        <f>VLOOKUP(T26,'Lijst verluchtingen'!B6:D193,3,FALSE)</f>
        <v>6.5000000000000002E-2</v>
      </c>
      <c r="AU26" s="147"/>
      <c r="AV26" s="44" t="s">
        <v>130</v>
      </c>
      <c r="AW26" s="46"/>
      <c r="AX26" s="46">
        <f>AT26*AA18/1000000</f>
        <v>7.9950000000000005E-5</v>
      </c>
      <c r="AY26" s="46" t="s">
        <v>105</v>
      </c>
      <c r="AZ26" s="51"/>
    </row>
    <row r="27" spans="1:55" ht="18">
      <c r="B27" s="82" t="s">
        <v>158</v>
      </c>
      <c r="C27" s="82"/>
      <c r="D27" s="82"/>
      <c r="E27" s="82"/>
      <c r="F27" s="82"/>
      <c r="G27" s="82"/>
      <c r="H27" s="82"/>
      <c r="I27" s="82"/>
      <c r="J27" s="82"/>
      <c r="K27" s="82"/>
      <c r="L27" s="82"/>
      <c r="M27" s="82"/>
      <c r="N27" s="82"/>
      <c r="O27" s="82"/>
      <c r="P27" s="82"/>
      <c r="Q27" s="82"/>
      <c r="R27" s="82"/>
      <c r="S27" s="82"/>
      <c r="T27" s="82"/>
      <c r="U27" s="82"/>
      <c r="V27" s="82"/>
      <c r="W27" s="82"/>
      <c r="X27" s="83" t="s">
        <v>142</v>
      </c>
      <c r="Y27" s="83"/>
      <c r="Z27" s="83"/>
      <c r="AA27" s="91">
        <v>1.1000000000000001</v>
      </c>
      <c r="AB27" s="91"/>
      <c r="AC27" s="91"/>
      <c r="AD27" s="85" t="s">
        <v>7</v>
      </c>
      <c r="AE27" s="85"/>
      <c r="AF27" s="85"/>
    </row>
    <row r="28" spans="1:55" ht="30" customHeight="1">
      <c r="B28" s="143" t="s">
        <v>172</v>
      </c>
      <c r="C28" s="144"/>
      <c r="D28" s="144"/>
      <c r="E28" s="144"/>
      <c r="F28" s="144"/>
      <c r="G28" s="144"/>
      <c r="H28" s="144"/>
      <c r="I28" s="144"/>
      <c r="J28" s="144"/>
      <c r="K28" s="144"/>
      <c r="L28" s="144"/>
      <c r="M28" s="144"/>
      <c r="N28" s="144"/>
      <c r="O28" s="144"/>
      <c r="P28" s="144"/>
      <c r="Q28" s="144"/>
      <c r="R28" s="144"/>
      <c r="S28" s="144"/>
      <c r="T28" s="144"/>
      <c r="U28" s="144"/>
      <c r="V28" s="144"/>
      <c r="W28" s="145"/>
      <c r="X28" s="97" t="s">
        <v>143</v>
      </c>
      <c r="Y28" s="83"/>
      <c r="Z28" s="83"/>
      <c r="AA28" s="91"/>
      <c r="AB28" s="91"/>
      <c r="AC28" s="91"/>
      <c r="AD28" s="85" t="s">
        <v>111</v>
      </c>
      <c r="AE28" s="85"/>
      <c r="AF28" s="85"/>
      <c r="AK28" s="98">
        <v>0.05</v>
      </c>
      <c r="AL28" s="98"/>
      <c r="AM28" s="98"/>
      <c r="AN28" s="85" t="s">
        <v>111</v>
      </c>
      <c r="AO28" s="85"/>
      <c r="AP28" s="85"/>
      <c r="AR28" s="22">
        <f>IF(AA28=0,AK28,AA28)</f>
        <v>0.05</v>
      </c>
      <c r="AS28" s="85" t="s">
        <v>111</v>
      </c>
      <c r="AT28" s="85"/>
      <c r="AU28" s="85"/>
      <c r="AY28" s="43" t="s">
        <v>113</v>
      </c>
    </row>
    <row r="29" spans="1:55" ht="5.25" customHeight="1"/>
    <row r="30" spans="1:55" ht="15" customHeight="1">
      <c r="B30" s="39" t="s">
        <v>175</v>
      </c>
      <c r="O30" s="21"/>
      <c r="P30" s="21"/>
    </row>
    <row r="31" spans="1:55" ht="15" customHeight="1">
      <c r="B31" s="123" t="s">
        <v>135</v>
      </c>
      <c r="C31" s="123"/>
      <c r="D31" s="123"/>
      <c r="E31" s="123" t="s">
        <v>120</v>
      </c>
      <c r="F31" s="123"/>
      <c r="G31" s="123"/>
      <c r="H31" s="120">
        <v>1</v>
      </c>
      <c r="I31" s="120"/>
      <c r="J31" s="120"/>
      <c r="K31" s="120">
        <v>2</v>
      </c>
      <c r="L31" s="120"/>
      <c r="M31" s="120"/>
      <c r="N31" s="120">
        <v>3</v>
      </c>
      <c r="O31" s="120"/>
      <c r="P31" s="120"/>
      <c r="Q31" s="120">
        <v>4</v>
      </c>
      <c r="R31" s="120"/>
      <c r="S31" s="120"/>
      <c r="T31" s="120"/>
      <c r="U31" s="120">
        <v>5</v>
      </c>
      <c r="V31" s="120"/>
      <c r="W31" s="120"/>
      <c r="X31" s="120">
        <v>6</v>
      </c>
      <c r="Y31" s="120"/>
      <c r="Z31" s="120"/>
      <c r="AA31" s="120">
        <v>7</v>
      </c>
      <c r="AB31" s="120"/>
      <c r="AC31" s="120"/>
      <c r="AD31" s="120">
        <v>8</v>
      </c>
      <c r="AE31" s="120"/>
      <c r="AF31" s="120"/>
    </row>
    <row r="32" spans="1:55" ht="15" customHeight="1">
      <c r="B32" s="123" t="s">
        <v>136</v>
      </c>
      <c r="C32" s="123"/>
      <c r="D32" s="123"/>
      <c r="E32" s="123" t="s">
        <v>9</v>
      </c>
      <c r="F32" s="123"/>
      <c r="G32" s="123"/>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c r="AF32" s="160"/>
    </row>
    <row r="33" spans="2:49" ht="15" customHeight="1">
      <c r="B33" s="123" t="s">
        <v>137</v>
      </c>
      <c r="C33" s="123"/>
      <c r="D33" s="123"/>
      <c r="E33" s="123" t="s">
        <v>116</v>
      </c>
      <c r="F33" s="123"/>
      <c r="G33" s="123"/>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row>
    <row r="34" spans="2:49" ht="15" hidden="1" customHeight="1">
      <c r="B34" s="123" t="s">
        <v>137</v>
      </c>
      <c r="C34" s="123"/>
      <c r="D34" s="123"/>
      <c r="E34" s="123" t="s">
        <v>131</v>
      </c>
      <c r="F34" s="123"/>
      <c r="G34" s="123"/>
      <c r="H34" s="122">
        <f>H33/1000</f>
        <v>0</v>
      </c>
      <c r="I34" s="122"/>
      <c r="J34" s="122"/>
      <c r="K34" s="122">
        <f>K33/1000</f>
        <v>0</v>
      </c>
      <c r="L34" s="122"/>
      <c r="M34" s="122"/>
      <c r="N34" s="122">
        <f>N33/1000</f>
        <v>0</v>
      </c>
      <c r="O34" s="122"/>
      <c r="P34" s="122"/>
      <c r="Q34" s="122">
        <f>Q33/1000</f>
        <v>0</v>
      </c>
      <c r="R34" s="122"/>
      <c r="S34" s="122"/>
      <c r="T34" s="122"/>
      <c r="U34" s="122">
        <f>U33/1000</f>
        <v>0</v>
      </c>
      <c r="V34" s="122"/>
      <c r="W34" s="122"/>
      <c r="X34" s="122">
        <f>X33/1000</f>
        <v>0</v>
      </c>
      <c r="Y34" s="122"/>
      <c r="Z34" s="122"/>
      <c r="AA34" s="122">
        <f>AA33/1000</f>
        <v>0</v>
      </c>
      <c r="AB34" s="122"/>
      <c r="AC34" s="122"/>
      <c r="AD34" s="122">
        <f>AD33/1000</f>
        <v>0</v>
      </c>
      <c r="AE34" s="122"/>
      <c r="AF34" s="122"/>
    </row>
    <row r="35" spans="2:49" ht="15" hidden="1" customHeight="1">
      <c r="B35" s="123" t="s">
        <v>121</v>
      </c>
      <c r="C35" s="123"/>
      <c r="D35" s="123"/>
      <c r="E35" s="123" t="s">
        <v>129</v>
      </c>
      <c r="F35" s="123"/>
      <c r="G35" s="123"/>
      <c r="H35" s="120">
        <f>$AT$26*H34*H32</f>
        <v>0</v>
      </c>
      <c r="I35" s="120"/>
      <c r="J35" s="120"/>
      <c r="K35" s="120">
        <f>$AT$26*K34*K32</f>
        <v>0</v>
      </c>
      <c r="L35" s="120"/>
      <c r="M35" s="120"/>
      <c r="N35" s="120">
        <f>$AT$26*N34*N32</f>
        <v>0</v>
      </c>
      <c r="O35" s="120"/>
      <c r="P35" s="120"/>
      <c r="Q35" s="120">
        <f>$AT$26*Q34*Q32</f>
        <v>0</v>
      </c>
      <c r="R35" s="120"/>
      <c r="S35" s="120"/>
      <c r="T35" s="120"/>
      <c r="U35" s="120">
        <f>$AT$26*U34*U32</f>
        <v>0</v>
      </c>
      <c r="V35" s="120"/>
      <c r="W35" s="120"/>
      <c r="X35" s="120">
        <f>$AT$26*X34*X32</f>
        <v>0</v>
      </c>
      <c r="Y35" s="120"/>
      <c r="Z35" s="120"/>
      <c r="AA35" s="120">
        <f>$AT$26*AA34*AA32</f>
        <v>0</v>
      </c>
      <c r="AB35" s="120"/>
      <c r="AC35" s="120"/>
      <c r="AD35" s="120">
        <f>$AT$26*AD34*AD32</f>
        <v>0</v>
      </c>
      <c r="AE35" s="120"/>
      <c r="AF35" s="120"/>
      <c r="AQ35" s="22">
        <f>SUM(H35:AF35)</f>
        <v>0</v>
      </c>
    </row>
    <row r="36" spans="2:49" ht="4.5" customHeight="1">
      <c r="B36" s="36"/>
      <c r="C36" s="36"/>
      <c r="D36" s="36"/>
      <c r="H36" s="41"/>
      <c r="I36" s="41"/>
      <c r="J36" s="41"/>
      <c r="K36" s="41"/>
      <c r="L36" s="41"/>
      <c r="M36" s="41"/>
      <c r="N36" s="41"/>
      <c r="O36" s="42"/>
      <c r="P36" s="42"/>
      <c r="Q36" s="41"/>
      <c r="R36" s="41"/>
      <c r="S36" s="41"/>
      <c r="T36" s="41"/>
      <c r="U36" s="41"/>
      <c r="V36" s="41"/>
      <c r="W36" s="41"/>
      <c r="X36" s="41"/>
      <c r="Y36" s="41"/>
      <c r="Z36" s="41"/>
      <c r="AA36" s="41"/>
      <c r="AB36" s="41"/>
      <c r="AC36" s="41"/>
      <c r="AD36" s="41"/>
      <c r="AE36" s="41"/>
      <c r="AF36" s="41"/>
      <c r="AG36" s="41"/>
      <c r="AH36" s="41"/>
    </row>
    <row r="37" spans="2:49" ht="19.5" customHeight="1">
      <c r="B37" s="39" t="s">
        <v>176</v>
      </c>
      <c r="H37" s="41"/>
      <c r="I37" s="41"/>
      <c r="J37" s="41"/>
      <c r="K37" s="41"/>
      <c r="L37" s="41"/>
      <c r="M37" s="41"/>
      <c r="N37" s="41"/>
      <c r="O37" s="42"/>
      <c r="P37" s="42"/>
      <c r="Q37" s="41"/>
      <c r="R37" s="41"/>
      <c r="S37" s="41"/>
      <c r="T37" s="41"/>
      <c r="U37" s="41"/>
      <c r="V37" s="41"/>
      <c r="W37" s="41"/>
      <c r="X37" s="41"/>
      <c r="Y37" s="41"/>
      <c r="Z37" s="41"/>
      <c r="AA37" s="41"/>
      <c r="AB37" s="41"/>
      <c r="AC37" s="41"/>
      <c r="AD37" s="41"/>
      <c r="AE37" s="41"/>
      <c r="AF37" s="41"/>
      <c r="AG37" s="41"/>
      <c r="AH37" s="41"/>
    </row>
    <row r="38" spans="2:49" ht="15" customHeight="1">
      <c r="B38" s="123" t="s">
        <v>119</v>
      </c>
      <c r="C38" s="123"/>
      <c r="D38" s="123"/>
      <c r="E38" s="123" t="s">
        <v>120</v>
      </c>
      <c r="F38" s="123"/>
      <c r="G38" s="123"/>
      <c r="H38" s="120">
        <v>1</v>
      </c>
      <c r="I38" s="120"/>
      <c r="J38" s="120"/>
      <c r="K38" s="120">
        <v>2</v>
      </c>
      <c r="L38" s="120"/>
      <c r="M38" s="120"/>
      <c r="N38" s="120">
        <v>3</v>
      </c>
      <c r="O38" s="120"/>
      <c r="P38" s="120"/>
      <c r="Q38" s="120">
        <v>4</v>
      </c>
      <c r="R38" s="120"/>
      <c r="S38" s="120"/>
      <c r="T38" s="120"/>
      <c r="U38" s="134">
        <v>5</v>
      </c>
      <c r="V38" s="135"/>
      <c r="W38" s="136"/>
      <c r="X38" s="120">
        <v>6</v>
      </c>
      <c r="Y38" s="120"/>
      <c r="Z38" s="120"/>
      <c r="AA38" s="120">
        <v>7</v>
      </c>
      <c r="AB38" s="120"/>
      <c r="AC38" s="120"/>
      <c r="AD38" s="120">
        <v>8</v>
      </c>
      <c r="AE38" s="120"/>
      <c r="AF38" s="120"/>
    </row>
    <row r="39" spans="2:49" ht="15" customHeight="1">
      <c r="B39" s="123" t="s">
        <v>122</v>
      </c>
      <c r="C39" s="123"/>
      <c r="D39" s="123"/>
      <c r="E39" s="123" t="s">
        <v>116</v>
      </c>
      <c r="F39" s="123"/>
      <c r="G39" s="123"/>
      <c r="H39" s="121"/>
      <c r="I39" s="121"/>
      <c r="J39" s="121"/>
      <c r="K39" s="121"/>
      <c r="L39" s="121"/>
      <c r="M39" s="121"/>
      <c r="N39" s="121"/>
      <c r="O39" s="121"/>
      <c r="P39" s="121"/>
      <c r="Q39" s="121"/>
      <c r="R39" s="121"/>
      <c r="S39" s="121"/>
      <c r="T39" s="121"/>
      <c r="U39" s="124"/>
      <c r="V39" s="125"/>
      <c r="W39" s="126"/>
      <c r="X39" s="121"/>
      <c r="Y39" s="121"/>
      <c r="Z39" s="121"/>
      <c r="AA39" s="121"/>
      <c r="AB39" s="121"/>
      <c r="AC39" s="121"/>
      <c r="AD39" s="121"/>
      <c r="AE39" s="121"/>
      <c r="AF39" s="121"/>
    </row>
    <row r="40" spans="2:49" ht="19.5" hidden="1" customHeight="1">
      <c r="B40" s="137" t="s">
        <v>122</v>
      </c>
      <c r="C40" s="138"/>
      <c r="D40" s="139"/>
      <c r="E40" s="123" t="s">
        <v>131</v>
      </c>
      <c r="F40" s="123"/>
      <c r="G40" s="123"/>
      <c r="H40" s="122">
        <f>H39/1000</f>
        <v>0</v>
      </c>
      <c r="I40" s="122"/>
      <c r="J40" s="122"/>
      <c r="K40" s="122">
        <f>K39/1000</f>
        <v>0</v>
      </c>
      <c r="L40" s="122"/>
      <c r="M40" s="122"/>
      <c r="N40" s="122">
        <f>N39/1000</f>
        <v>0</v>
      </c>
      <c r="O40" s="122"/>
      <c r="P40" s="122"/>
      <c r="Q40" s="122">
        <f>Q39/1000</f>
        <v>0</v>
      </c>
      <c r="R40" s="122"/>
      <c r="S40" s="122"/>
      <c r="T40" s="122"/>
      <c r="U40" s="140">
        <f>U39/1000</f>
        <v>0</v>
      </c>
      <c r="V40" s="141"/>
      <c r="W40" s="142"/>
      <c r="X40" s="122">
        <f>X39/1000</f>
        <v>0</v>
      </c>
      <c r="Y40" s="122"/>
      <c r="Z40" s="122"/>
      <c r="AA40" s="122">
        <f>AA39/1000</f>
        <v>0</v>
      </c>
      <c r="AB40" s="122"/>
      <c r="AC40" s="122"/>
      <c r="AD40" s="122">
        <f>AD39/1000</f>
        <v>0</v>
      </c>
      <c r="AE40" s="122"/>
      <c r="AF40" s="122"/>
    </row>
    <row r="41" spans="2:49" ht="15" hidden="1" customHeight="1">
      <c r="B41" s="123" t="s">
        <v>123</v>
      </c>
      <c r="C41" s="123"/>
      <c r="D41" s="123"/>
      <c r="E41" s="123" t="s">
        <v>128</v>
      </c>
      <c r="F41" s="123"/>
      <c r="G41" s="123"/>
      <c r="H41" s="120">
        <f>$AT$26*H40*$AA$27</f>
        <v>0</v>
      </c>
      <c r="I41" s="120"/>
      <c r="J41" s="120"/>
      <c r="K41" s="120">
        <f>$AT$26*K40*$AA$27</f>
        <v>0</v>
      </c>
      <c r="L41" s="120"/>
      <c r="M41" s="120"/>
      <c r="N41" s="120">
        <f>$AT$26*N40*$AA$27</f>
        <v>0</v>
      </c>
      <c r="O41" s="120"/>
      <c r="P41" s="120"/>
      <c r="Q41" s="120">
        <f>$AT$26*Q40*$AA$27</f>
        <v>0</v>
      </c>
      <c r="R41" s="120"/>
      <c r="S41" s="120"/>
      <c r="T41" s="120"/>
      <c r="U41" s="134">
        <f>$AT$26*U40*$AA$27</f>
        <v>0</v>
      </c>
      <c r="V41" s="135"/>
      <c r="W41" s="136"/>
      <c r="X41" s="120">
        <f>$AT$26*X40*$AA$27</f>
        <v>0</v>
      </c>
      <c r="Y41" s="120"/>
      <c r="Z41" s="120"/>
      <c r="AA41" s="120">
        <f>$AT$26*AA40*$AA$27</f>
        <v>0</v>
      </c>
      <c r="AB41" s="120"/>
      <c r="AC41" s="120"/>
      <c r="AD41" s="120">
        <f>$AT$26*AD40*$AA$27</f>
        <v>0</v>
      </c>
      <c r="AE41" s="120"/>
      <c r="AF41" s="120"/>
      <c r="AQ41" s="64">
        <f>SUM(H41:AF41)</f>
        <v>0</v>
      </c>
      <c r="AU41" s="40" t="s">
        <v>127</v>
      </c>
      <c r="AV41" s="127">
        <f>8-COUNTIF(H41:AF41,0)</f>
        <v>0</v>
      </c>
      <c r="AW41" s="128"/>
    </row>
    <row r="42" spans="2:49" ht="7.5" customHeight="1">
      <c r="B42" s="62" t="s">
        <v>177</v>
      </c>
      <c r="D42" s="52"/>
      <c r="E42" s="53"/>
      <c r="F42" s="53"/>
      <c r="G42" s="53"/>
      <c r="H42" s="53"/>
      <c r="I42" s="54"/>
      <c r="K42" s="55"/>
      <c r="L42" s="56"/>
      <c r="M42" s="57"/>
      <c r="N42" s="58" t="str">
        <f>CONCATENATE(IF((SUM(H33:W33)+SUM(H39:AJ39)-AA18)&lt;0,"=&gt; trop court: ","=&gt; trop long: "),ABS(SUM(H33:W33)+SUM(H39:AJ39)-AA18)," mm!")</f>
        <v>=&gt; trop court: 1230 mm!</v>
      </c>
      <c r="P42" s="53"/>
      <c r="Q42" s="53"/>
      <c r="R42" s="53"/>
      <c r="S42" s="57"/>
      <c r="T42" s="57"/>
      <c r="Y42" s="61"/>
      <c r="Z42" s="61"/>
      <c r="AA42" s="61"/>
      <c r="AB42" s="61"/>
      <c r="AC42" s="61"/>
      <c r="AD42" s="61"/>
      <c r="AE42" s="61"/>
      <c r="AF42" s="61"/>
      <c r="AK42" s="127">
        <f>SUM(H33:W33)+SUM(H39:AJ39)</f>
        <v>0</v>
      </c>
      <c r="AL42" s="129"/>
      <c r="AM42" s="128"/>
      <c r="AN42" s="19" t="s">
        <v>132</v>
      </c>
      <c r="AQ42" s="69" t="s">
        <v>139</v>
      </c>
      <c r="AR42" s="22">
        <f>ABS(SUM(H33:W33)+SUM(H39:AJ39)-AA18)</f>
        <v>1230</v>
      </c>
      <c r="AT42" s="103"/>
      <c r="AU42" s="103"/>
    </row>
    <row r="43" spans="2:49" ht="3" customHeight="1">
      <c r="B43" s="62"/>
      <c r="D43" s="65"/>
      <c r="E43" s="53"/>
      <c r="F43" s="53"/>
      <c r="G43" s="53"/>
      <c r="H43" s="53"/>
      <c r="I43" s="54"/>
      <c r="K43" s="55"/>
      <c r="L43" s="56"/>
      <c r="M43" s="57"/>
      <c r="N43" s="66"/>
      <c r="P43" s="53"/>
      <c r="Q43" s="53"/>
      <c r="R43" s="53"/>
      <c r="S43" s="57"/>
      <c r="T43" s="57"/>
      <c r="Y43" s="61"/>
      <c r="Z43" s="61"/>
      <c r="AA43" s="61"/>
      <c r="AB43" s="61"/>
      <c r="AC43" s="61"/>
      <c r="AD43" s="61"/>
      <c r="AE43" s="61"/>
      <c r="AF43" s="61"/>
      <c r="AK43" s="67"/>
      <c r="AL43" s="67"/>
      <c r="AM43" s="67"/>
      <c r="AQ43" s="68"/>
      <c r="AR43" s="21"/>
      <c r="AT43" s="70"/>
      <c r="AU43" s="70"/>
    </row>
    <row r="44" spans="2:49" ht="19.5" customHeight="1">
      <c r="W44" s="19" t="s">
        <v>104</v>
      </c>
      <c r="X44" s="23" t="str">
        <f>IF(T26=0,"= ? W/m²K",CONCATENATE("= ",VLOOKUP(T26,'Lijst verluchtingen'!B6:D193,2,FALSE)," W/m²K"))</f>
        <v>= 2 W/m²K</v>
      </c>
    </row>
    <row r="45" spans="2:49" ht="15" customHeight="1">
      <c r="O45" s="21"/>
      <c r="P45" s="23"/>
      <c r="Q45" s="23"/>
      <c r="R45" s="23"/>
      <c r="U45" s="23"/>
      <c r="V45" s="23"/>
      <c r="W45" s="23"/>
      <c r="X45" s="23"/>
      <c r="Y45" s="23"/>
    </row>
    <row r="46" spans="2:49" ht="18">
      <c r="AE46" s="40" t="s">
        <v>124</v>
      </c>
      <c r="AF46" s="119">
        <f>IF(T26=0,"? mm",VLOOKUP(T26,'Lijst verluchtingen'!B6:D193,3,FALSE)*1000)</f>
        <v>65</v>
      </c>
      <c r="AG46" s="119"/>
      <c r="AH46" s="119"/>
      <c r="AI46" s="119"/>
    </row>
    <row r="49" spans="1:47">
      <c r="K49" s="130" t="s">
        <v>117</v>
      </c>
      <c r="L49" s="130"/>
      <c r="O49" s="21"/>
      <c r="X49" s="132" t="s">
        <v>118</v>
      </c>
      <c r="Y49" s="133"/>
    </row>
    <row r="50" spans="1:47" ht="5.25" customHeight="1">
      <c r="H50" s="37"/>
      <c r="I50" s="37"/>
      <c r="J50" s="37"/>
      <c r="K50" s="131"/>
      <c r="L50" s="131"/>
      <c r="M50" s="37"/>
      <c r="N50" s="37"/>
      <c r="O50" s="37"/>
      <c r="X50" s="133"/>
      <c r="Y50" s="133"/>
      <c r="Z50" s="38"/>
    </row>
    <row r="51" spans="1:47" ht="5.25" customHeight="1">
      <c r="H51" s="59"/>
      <c r="I51" s="21"/>
      <c r="J51" s="21"/>
      <c r="K51" s="21"/>
      <c r="L51" s="21"/>
      <c r="M51" s="21"/>
      <c r="N51" s="21"/>
      <c r="O51" s="21"/>
    </row>
    <row r="52" spans="1:47" ht="5.25" customHeight="1" thickBot="1"/>
    <row r="53" spans="1:47" ht="15" customHeight="1" thickTop="1" thickBot="1">
      <c r="A53" s="104">
        <f>IF(AA17=0,"? mm",IF(AQ23=TRUE,AA17,AA17+AF46))</f>
        <v>1545</v>
      </c>
      <c r="B53" s="104"/>
      <c r="C53" s="104"/>
      <c r="D53" s="104"/>
      <c r="E53" s="104"/>
      <c r="G53" s="33"/>
      <c r="H53" s="115" t="s">
        <v>114</v>
      </c>
      <c r="I53" s="116"/>
      <c r="J53" s="116"/>
      <c r="K53" s="116"/>
      <c r="L53" s="116"/>
      <c r="M53" s="116"/>
      <c r="N53" s="116"/>
      <c r="O53" s="117"/>
      <c r="P53" s="33"/>
      <c r="Q53" s="33"/>
      <c r="R53" s="33"/>
      <c r="S53" s="33"/>
      <c r="T53" s="33"/>
      <c r="U53" s="33"/>
      <c r="V53" s="33"/>
      <c r="W53" s="33"/>
      <c r="X53" s="33"/>
      <c r="Y53" s="34" t="s">
        <v>115</v>
      </c>
      <c r="Z53" s="35"/>
      <c r="AA53" s="33"/>
      <c r="AC53" s="73" t="s">
        <v>138</v>
      </c>
      <c r="AD53" s="60"/>
      <c r="AE53" s="60"/>
      <c r="AF53" s="60"/>
      <c r="AG53" s="60"/>
    </row>
    <row r="54" spans="1:47" ht="16.5" thickTop="1" thickBot="1">
      <c r="A54" s="104"/>
      <c r="B54" s="104"/>
      <c r="C54" s="104"/>
      <c r="D54" s="104"/>
      <c r="E54" s="104"/>
      <c r="H54" s="118"/>
      <c r="I54" s="118"/>
      <c r="J54" s="118"/>
      <c r="AE54" s="119">
        <f>IF(OR(AA17=0,T26=0),"? mm",A53-AF46)</f>
        <v>1480</v>
      </c>
      <c r="AF54" s="119"/>
      <c r="AG54" s="119"/>
      <c r="AH54" s="119"/>
      <c r="AI54" s="119"/>
      <c r="AJ54" s="119"/>
      <c r="AU54" s="72" t="s">
        <v>7</v>
      </c>
    </row>
    <row r="55" spans="1:47" ht="18.75" thickTop="1">
      <c r="I55" s="105" t="s">
        <v>167</v>
      </c>
      <c r="J55" s="106"/>
      <c r="K55" s="106"/>
      <c r="L55" s="106"/>
      <c r="M55" s="106"/>
      <c r="N55" s="107"/>
      <c r="AN55" s="113">
        <v>1</v>
      </c>
      <c r="AO55" s="114"/>
      <c r="AP55" s="48" t="s">
        <v>125</v>
      </c>
      <c r="AQ55" s="49"/>
      <c r="AR55" s="49"/>
      <c r="AS55" s="49"/>
      <c r="AT55" s="50"/>
      <c r="AU55" s="24">
        <f>IF(OR(AA19=0,AA17=0,AA18=0,T26=0),"?",((AA19*AK17*AK18)+(AQ26*AK18*AT26))/((AK17*AK18)+(AK18*AT26)))</f>
        <v>1.4348220064724917</v>
      </c>
    </row>
    <row r="56" spans="1:47" ht="15.75" thickBot="1">
      <c r="I56" s="109">
        <f>IF(AQ23&lt;&gt;TRUE,AU55,IF(AQ24&lt;&gt;TRUE,AU56,AU57))</f>
        <v>1.4348220064724917</v>
      </c>
      <c r="J56" s="110"/>
      <c r="K56" s="110"/>
      <c r="L56" s="111" t="s">
        <v>7</v>
      </c>
      <c r="M56" s="111"/>
      <c r="N56" s="112"/>
      <c r="AN56" s="113" t="s">
        <v>133</v>
      </c>
      <c r="AO56" s="114"/>
      <c r="AP56" s="71" t="s">
        <v>126</v>
      </c>
      <c r="AQ56" s="46"/>
      <c r="AR56" s="46"/>
      <c r="AS56" s="46"/>
      <c r="AT56" s="51"/>
      <c r="AU56" s="24">
        <f>IF(OR(AA19=0,AA17=0,AA18=0,T26=0,AA27=0),"?",((AA19*AK17*AK18)+(AQ26-MIN(AA19,AA27))*(AT26*AK18))/(AK17*AK18))</f>
        <v>1.4495270270270268</v>
      </c>
    </row>
    <row r="57" spans="1:47" ht="15.75" thickTop="1">
      <c r="AN57" s="113" t="s">
        <v>134</v>
      </c>
      <c r="AO57" s="114"/>
      <c r="AP57" s="71" t="s">
        <v>126</v>
      </c>
      <c r="AQ57" s="46"/>
      <c r="AR57" s="46"/>
      <c r="AS57" s="46"/>
      <c r="AT57" s="51"/>
      <c r="AU57" s="24" t="str">
        <f>IF(OR(AA19=0,AA17=0,AA18=0,T26=0,AA27=0,AR42&lt;&gt;0),"?",(AA19*AK17*AK18+AQ26*AK18*AT26-AQ35-AQ41-2*AV41*AT26*AR28)/(AK17*AK18))</f>
        <v>?</v>
      </c>
    </row>
    <row r="61" spans="1:47">
      <c r="N61" s="102">
        <f>IF(AA18=0,"?",AA18)</f>
        <v>1230</v>
      </c>
      <c r="O61" s="102"/>
      <c r="P61" s="102"/>
      <c r="Q61" s="19" t="s">
        <v>102</v>
      </c>
      <c r="AG61" s="21"/>
      <c r="AH61" s="21"/>
      <c r="AI61" s="21"/>
      <c r="AJ61" s="21"/>
    </row>
    <row r="62" spans="1:47" ht="8.25" customHeight="1">
      <c r="A62" s="28"/>
      <c r="B62" s="28"/>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row>
    <row r="63" spans="1:47" ht="15" customHeight="1">
      <c r="A63" s="87" t="s">
        <v>198</v>
      </c>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row>
    <row r="64" spans="1:47" ht="15" customHeight="1">
      <c r="A64" s="87" t="s">
        <v>168</v>
      </c>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row>
    <row r="65" spans="1:90" ht="15" customHeight="1">
      <c r="A65" s="156" t="s">
        <v>174</v>
      </c>
      <c r="B65" s="156"/>
      <c r="C65" s="156"/>
      <c r="D65" s="156"/>
      <c r="E65" s="156"/>
      <c r="F65" s="156"/>
      <c r="G65" s="156"/>
      <c r="H65" s="156"/>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6"/>
      <c r="AG65" s="156"/>
      <c r="AH65" s="156"/>
      <c r="AI65" s="156"/>
      <c r="AJ65" s="156"/>
    </row>
    <row r="66" spans="1:90" ht="16.5" customHeight="1"/>
    <row r="67" spans="1:90" ht="16.5" customHeight="1"/>
    <row r="68" spans="1:90" ht="16.5" customHeight="1"/>
    <row r="69" spans="1:90" ht="16.5" customHeight="1"/>
    <row r="70" spans="1:90" ht="4.5" customHeight="1"/>
    <row r="71" spans="1:90" ht="26.25">
      <c r="A71" s="86" t="s">
        <v>170</v>
      </c>
      <c r="B71" s="86"/>
      <c r="C71" s="86"/>
      <c r="D71" s="86"/>
      <c r="E71" s="86"/>
      <c r="F71" s="86"/>
      <c r="G71" s="86"/>
      <c r="H71" s="86"/>
      <c r="I71" s="86"/>
      <c r="J71" s="86"/>
      <c r="K71" s="86"/>
      <c r="L71" s="86"/>
      <c r="M71" s="86"/>
      <c r="N71" s="86"/>
      <c r="O71" s="86"/>
      <c r="P71" s="86"/>
      <c r="Q71" s="86"/>
      <c r="R71" s="86"/>
      <c r="S71" s="86"/>
      <c r="T71" s="86"/>
      <c r="U71" s="86"/>
      <c r="V71" s="86"/>
      <c r="W71" s="86"/>
      <c r="X71" s="86"/>
      <c r="Y71" s="86"/>
      <c r="Z71" s="86"/>
      <c r="AA71" s="86"/>
      <c r="AB71" s="86"/>
      <c r="AC71" s="86"/>
      <c r="AD71" s="86"/>
      <c r="AE71" s="86"/>
      <c r="AF71" s="86"/>
      <c r="AG71" s="86"/>
      <c r="AH71" s="86"/>
      <c r="AI71" s="86"/>
      <c r="AJ71" s="86"/>
      <c r="BL71" s="161" t="s">
        <v>183</v>
      </c>
      <c r="BM71" s="162"/>
      <c r="BN71" s="162"/>
      <c r="BO71" s="162"/>
      <c r="BP71" s="162"/>
      <c r="BQ71" s="162"/>
      <c r="BR71" s="162"/>
      <c r="BS71" s="162"/>
      <c r="BT71" s="162"/>
      <c r="BU71" s="162"/>
      <c r="BV71" s="162"/>
      <c r="BW71" s="162"/>
      <c r="BX71" s="162"/>
      <c r="BY71" s="162"/>
      <c r="BZ71" s="162"/>
      <c r="CA71" s="162"/>
      <c r="CB71" s="162"/>
      <c r="CC71" s="162"/>
      <c r="CD71" s="162"/>
      <c r="CE71" s="162"/>
      <c r="CF71" s="162"/>
      <c r="CG71" s="162"/>
      <c r="CH71" s="162"/>
      <c r="CI71" s="162"/>
      <c r="CJ71" s="162"/>
      <c r="CK71" s="162"/>
      <c r="CL71" s="163"/>
    </row>
    <row r="72" spans="1:90" ht="45" customHeight="1">
      <c r="A72" s="87" t="s">
        <v>151</v>
      </c>
      <c r="B72" s="87"/>
      <c r="C72" s="87"/>
      <c r="D72" s="87"/>
      <c r="E72" s="87"/>
      <c r="F72" s="87"/>
      <c r="G72" s="87"/>
      <c r="H72" s="87"/>
      <c r="I72" s="87"/>
      <c r="J72" s="87"/>
      <c r="K72" s="87"/>
      <c r="L72" s="87"/>
      <c r="M72" s="87"/>
      <c r="N72" s="87"/>
      <c r="O72" s="87"/>
      <c r="P72" s="87"/>
      <c r="Q72" s="87"/>
      <c r="R72" s="87"/>
      <c r="S72" s="87"/>
      <c r="T72" s="87"/>
      <c r="U72" s="87"/>
      <c r="V72" s="87"/>
      <c r="W72" s="87"/>
      <c r="X72" s="87"/>
      <c r="Y72" s="87"/>
      <c r="Z72" s="87"/>
      <c r="AA72" s="87"/>
      <c r="AB72" s="87"/>
      <c r="AC72" s="87"/>
      <c r="AD72" s="87"/>
      <c r="AE72" s="87"/>
      <c r="AF72" s="87"/>
      <c r="AG72" s="87"/>
      <c r="AH72" s="87"/>
      <c r="AI72" s="87"/>
      <c r="AJ72" s="87"/>
      <c r="BL72" s="164"/>
      <c r="BM72" s="165"/>
      <c r="BN72" s="165"/>
      <c r="BO72" s="165"/>
      <c r="BP72" s="165"/>
      <c r="BQ72" s="165"/>
      <c r="BR72" s="165"/>
      <c r="BS72" s="165"/>
      <c r="BT72" s="165"/>
      <c r="BU72" s="165"/>
      <c r="BV72" s="165"/>
      <c r="BW72" s="165"/>
      <c r="BX72" s="165"/>
      <c r="BY72" s="165"/>
      <c r="BZ72" s="165"/>
      <c r="CA72" s="165"/>
      <c r="CB72" s="165"/>
      <c r="CC72" s="165"/>
      <c r="CD72" s="165"/>
      <c r="CE72" s="165"/>
      <c r="CF72" s="165"/>
      <c r="CG72" s="165"/>
      <c r="CH72" s="165"/>
      <c r="CI72" s="165"/>
      <c r="CJ72" s="165"/>
      <c r="CK72" s="165"/>
      <c r="CL72" s="166"/>
    </row>
    <row r="73" spans="1:90" ht="6.75" customHeight="1">
      <c r="BL73" s="164"/>
      <c r="BM73" s="165"/>
      <c r="BN73" s="165"/>
      <c r="BO73" s="165"/>
      <c r="BP73" s="165"/>
      <c r="BQ73" s="165"/>
      <c r="BR73" s="165"/>
      <c r="BS73" s="165"/>
      <c r="BT73" s="165"/>
      <c r="BU73" s="165"/>
      <c r="BV73" s="165"/>
      <c r="BW73" s="165"/>
      <c r="BX73" s="165"/>
      <c r="BY73" s="165"/>
      <c r="BZ73" s="165"/>
      <c r="CA73" s="165"/>
      <c r="CB73" s="165"/>
      <c r="CC73" s="165"/>
      <c r="CD73" s="165"/>
      <c r="CE73" s="165"/>
      <c r="CF73" s="165"/>
      <c r="CG73" s="165"/>
      <c r="CH73" s="165"/>
      <c r="CI73" s="165"/>
      <c r="CJ73" s="165"/>
      <c r="CK73" s="165"/>
      <c r="CL73" s="166"/>
    </row>
    <row r="74" spans="1:90">
      <c r="A74" s="20" t="s">
        <v>152</v>
      </c>
      <c r="I74" s="149" t="s">
        <v>178</v>
      </c>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c r="BL74" s="164"/>
      <c r="BM74" s="165"/>
      <c r="BN74" s="165"/>
      <c r="BO74" s="165"/>
      <c r="BP74" s="165"/>
      <c r="BQ74" s="165"/>
      <c r="BR74" s="165"/>
      <c r="BS74" s="165"/>
      <c r="BT74" s="165"/>
      <c r="BU74" s="165"/>
      <c r="BV74" s="165"/>
      <c r="BW74" s="165"/>
      <c r="BX74" s="165"/>
      <c r="BY74" s="165"/>
      <c r="BZ74" s="165"/>
      <c r="CA74" s="165"/>
      <c r="CB74" s="165"/>
      <c r="CC74" s="165"/>
      <c r="CD74" s="165"/>
      <c r="CE74" s="165"/>
      <c r="CF74" s="165"/>
      <c r="CG74" s="165"/>
      <c r="CH74" s="165"/>
      <c r="CI74" s="165"/>
      <c r="CJ74" s="165"/>
      <c r="CK74" s="165"/>
      <c r="CL74" s="166"/>
    </row>
    <row r="75" spans="1:90" ht="4.5" customHeight="1">
      <c r="BL75" s="164"/>
      <c r="BM75" s="165"/>
      <c r="BN75" s="165"/>
      <c r="BO75" s="165"/>
      <c r="BP75" s="165"/>
      <c r="BQ75" s="165"/>
      <c r="BR75" s="165"/>
      <c r="BS75" s="165"/>
      <c r="BT75" s="165"/>
      <c r="BU75" s="165"/>
      <c r="BV75" s="165"/>
      <c r="BW75" s="165"/>
      <c r="BX75" s="165"/>
      <c r="BY75" s="165"/>
      <c r="BZ75" s="165"/>
      <c r="CA75" s="165"/>
      <c r="CB75" s="165"/>
      <c r="CC75" s="165"/>
      <c r="CD75" s="165"/>
      <c r="CE75" s="165"/>
      <c r="CF75" s="165"/>
      <c r="CG75" s="165"/>
      <c r="CH75" s="165"/>
      <c r="CI75" s="165"/>
      <c r="CJ75" s="165"/>
      <c r="CK75" s="165"/>
      <c r="CL75" s="166"/>
    </row>
    <row r="76" spans="1:90">
      <c r="A76" s="20" t="s">
        <v>153</v>
      </c>
      <c r="I76" s="149" t="s">
        <v>179</v>
      </c>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c r="BL76" s="167"/>
      <c r="BM76" s="168"/>
      <c r="BN76" s="168"/>
      <c r="BO76" s="168"/>
      <c r="BP76" s="168"/>
      <c r="BQ76" s="168"/>
      <c r="BR76" s="168"/>
      <c r="BS76" s="168"/>
      <c r="BT76" s="168"/>
      <c r="BU76" s="168"/>
      <c r="BV76" s="168"/>
      <c r="BW76" s="168"/>
      <c r="BX76" s="168"/>
      <c r="BY76" s="168"/>
      <c r="BZ76" s="168"/>
      <c r="CA76" s="168"/>
      <c r="CB76" s="168"/>
      <c r="CC76" s="168"/>
      <c r="CD76" s="168"/>
      <c r="CE76" s="168"/>
      <c r="CF76" s="168"/>
      <c r="CG76" s="168"/>
      <c r="CH76" s="168"/>
      <c r="CI76" s="168"/>
      <c r="CJ76" s="168"/>
      <c r="CK76" s="168"/>
      <c r="CL76" s="169"/>
    </row>
    <row r="77" spans="1:90" ht="4.5" customHeight="1"/>
    <row r="78" spans="1:90">
      <c r="A78" s="20" t="s">
        <v>154</v>
      </c>
      <c r="I78" s="149" t="s">
        <v>181</v>
      </c>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row>
    <row r="79" spans="1:90" ht="4.5" customHeight="1"/>
    <row r="80" spans="1:90">
      <c r="A80" s="20" t="s">
        <v>155</v>
      </c>
      <c r="AF80" s="21"/>
    </row>
    <row r="81" spans="1:55" ht="6.75" customHeight="1"/>
    <row r="82" spans="1:55" ht="18">
      <c r="B82" s="82" t="s">
        <v>156</v>
      </c>
      <c r="C82" s="82"/>
      <c r="D82" s="82"/>
      <c r="E82" s="82"/>
      <c r="F82" s="82"/>
      <c r="G82" s="82"/>
      <c r="H82" s="82"/>
      <c r="I82" s="82"/>
      <c r="J82" s="82"/>
      <c r="K82" s="82"/>
      <c r="L82" s="82"/>
      <c r="M82" s="82"/>
      <c r="N82" s="82"/>
      <c r="O82" s="82"/>
      <c r="P82" s="82"/>
      <c r="Q82" s="82"/>
      <c r="R82" s="82"/>
      <c r="S82" s="82"/>
      <c r="T82" s="82"/>
      <c r="U82" s="82"/>
      <c r="V82" s="82"/>
      <c r="W82" s="82"/>
      <c r="X82" s="83" t="s">
        <v>146</v>
      </c>
      <c r="Y82" s="83"/>
      <c r="Z82" s="83"/>
      <c r="AA82" s="84">
        <v>1480</v>
      </c>
      <c r="AB82" s="84"/>
      <c r="AC82" s="84"/>
      <c r="AD82" s="85" t="s">
        <v>102</v>
      </c>
      <c r="AE82" s="85"/>
      <c r="AF82" s="85"/>
      <c r="AK82" s="157"/>
      <c r="AL82" s="158"/>
      <c r="AM82" s="159"/>
      <c r="BC82" s="22"/>
    </row>
    <row r="83" spans="1:55" ht="18">
      <c r="B83" s="82" t="s">
        <v>157</v>
      </c>
      <c r="C83" s="82"/>
      <c r="D83" s="82"/>
      <c r="E83" s="82"/>
      <c r="F83" s="82"/>
      <c r="G83" s="82"/>
      <c r="H83" s="82"/>
      <c r="I83" s="82"/>
      <c r="J83" s="82"/>
      <c r="K83" s="82"/>
      <c r="L83" s="82"/>
      <c r="M83" s="82"/>
      <c r="N83" s="82"/>
      <c r="O83" s="82"/>
      <c r="P83" s="82"/>
      <c r="Q83" s="82"/>
      <c r="R83" s="82"/>
      <c r="S83" s="82"/>
      <c r="T83" s="82"/>
      <c r="U83" s="82"/>
      <c r="V83" s="82"/>
      <c r="W83" s="82"/>
      <c r="X83" s="83" t="s">
        <v>145</v>
      </c>
      <c r="Y83" s="83"/>
      <c r="Z83" s="83"/>
      <c r="AA83" s="84">
        <v>1230</v>
      </c>
      <c r="AB83" s="84"/>
      <c r="AC83" s="84"/>
      <c r="AD83" s="85" t="s">
        <v>102</v>
      </c>
      <c r="AE83" s="85"/>
      <c r="AF83" s="85"/>
      <c r="AK83" s="157"/>
      <c r="AL83" s="158"/>
      <c r="AM83" s="159"/>
      <c r="BC83" s="22"/>
    </row>
    <row r="84" spans="1:55" ht="18">
      <c r="B84" s="82" t="s">
        <v>158</v>
      </c>
      <c r="C84" s="82"/>
      <c r="D84" s="82"/>
      <c r="E84" s="82"/>
      <c r="F84" s="82"/>
      <c r="G84" s="82"/>
      <c r="H84" s="82"/>
      <c r="I84" s="82"/>
      <c r="J84" s="82"/>
      <c r="K84" s="82"/>
      <c r="L84" s="82"/>
      <c r="M84" s="82"/>
      <c r="N84" s="82"/>
      <c r="O84" s="82"/>
      <c r="P84" s="82"/>
      <c r="Q84" s="82"/>
      <c r="R84" s="82"/>
      <c r="S84" s="82"/>
      <c r="T84" s="82"/>
      <c r="U84" s="82"/>
      <c r="V84" s="82"/>
      <c r="W84" s="82"/>
      <c r="X84" s="83" t="s">
        <v>144</v>
      </c>
      <c r="Y84" s="83"/>
      <c r="Z84" s="83"/>
      <c r="AA84" s="91">
        <v>1.41</v>
      </c>
      <c r="AB84" s="91"/>
      <c r="AC84" s="91"/>
      <c r="AD84" s="85" t="s">
        <v>7</v>
      </c>
      <c r="AE84" s="85"/>
      <c r="AF84" s="85"/>
    </row>
    <row r="85" spans="1:55" ht="7.5" customHeight="1"/>
    <row r="86" spans="1:55">
      <c r="A86" s="20" t="s">
        <v>161</v>
      </c>
    </row>
    <row r="87" spans="1:55" ht="6" customHeight="1"/>
    <row r="88" spans="1:55" ht="15" customHeight="1">
      <c r="B88" s="44" t="s">
        <v>171</v>
      </c>
      <c r="C88" s="46"/>
      <c r="D88" s="46"/>
      <c r="E88" s="46"/>
      <c r="F88" s="46"/>
      <c r="G88" s="46"/>
      <c r="H88" s="46"/>
      <c r="I88" s="46"/>
      <c r="J88" s="46"/>
      <c r="K88" s="46"/>
      <c r="L88" s="46"/>
      <c r="M88" s="46"/>
      <c r="N88" s="46"/>
      <c r="O88" s="46"/>
      <c r="P88" s="46"/>
      <c r="Q88" s="46"/>
      <c r="R88" s="46"/>
      <c r="S88" s="46"/>
      <c r="T88" s="46"/>
      <c r="U88" s="46"/>
      <c r="V88" s="46"/>
      <c r="W88" s="46"/>
      <c r="X88" s="46"/>
      <c r="Y88" s="46"/>
      <c r="Z88" s="46"/>
      <c r="AA88" s="46"/>
      <c r="AB88" s="46"/>
      <c r="AC88" s="51"/>
      <c r="AD88" s="148"/>
      <c r="AE88" s="148"/>
      <c r="AF88" s="148"/>
      <c r="AQ88" s="25" t="b">
        <v>1</v>
      </c>
    </row>
    <row r="89" spans="1:55" ht="15" customHeight="1">
      <c r="B89" s="153" t="s">
        <v>173</v>
      </c>
      <c r="C89" s="154"/>
      <c r="D89" s="154"/>
      <c r="E89" s="154"/>
      <c r="F89" s="154"/>
      <c r="G89" s="154"/>
      <c r="H89" s="154"/>
      <c r="I89" s="154"/>
      <c r="J89" s="154"/>
      <c r="K89" s="154"/>
      <c r="L89" s="154"/>
      <c r="M89" s="154"/>
      <c r="N89" s="154"/>
      <c r="O89" s="154"/>
      <c r="P89" s="154"/>
      <c r="Q89" s="154"/>
      <c r="R89" s="154"/>
      <c r="S89" s="154"/>
      <c r="T89" s="154"/>
      <c r="U89" s="154"/>
      <c r="V89" s="154"/>
      <c r="W89" s="154"/>
      <c r="X89" s="154"/>
      <c r="Y89" s="154"/>
      <c r="Z89" s="154"/>
      <c r="AA89" s="154"/>
      <c r="AB89" s="154"/>
      <c r="AC89" s="155"/>
      <c r="AD89" s="148"/>
      <c r="AE89" s="148"/>
      <c r="AF89" s="148"/>
      <c r="AQ89" s="25"/>
    </row>
    <row r="90" spans="1:55" ht="3" customHeight="1"/>
    <row r="91" spans="1:55" ht="15" customHeight="1">
      <c r="B91" s="150" t="s">
        <v>162</v>
      </c>
      <c r="C91" s="151"/>
      <c r="D91" s="151"/>
      <c r="E91" s="151"/>
      <c r="F91" s="151"/>
      <c r="G91" s="151"/>
      <c r="H91" s="151"/>
      <c r="I91" s="151"/>
      <c r="J91" s="151"/>
      <c r="K91" s="151"/>
      <c r="L91" s="151"/>
      <c r="M91" s="151"/>
      <c r="N91" s="151"/>
      <c r="O91" s="151"/>
      <c r="P91" s="151"/>
      <c r="Q91" s="151"/>
      <c r="R91" s="151"/>
      <c r="S91" s="152"/>
      <c r="T91" s="92" t="s">
        <v>103</v>
      </c>
      <c r="U91" s="93"/>
      <c r="V91" s="93"/>
      <c r="W91" s="93"/>
      <c r="X91" s="93"/>
      <c r="Y91" s="93"/>
      <c r="Z91" s="93"/>
      <c r="AA91" s="93"/>
      <c r="AB91" s="93"/>
      <c r="AC91" s="93"/>
      <c r="AD91" s="93"/>
      <c r="AE91" s="93"/>
      <c r="AF91" s="94"/>
      <c r="AO91" s="44"/>
      <c r="AP91" s="46"/>
      <c r="AQ91" s="47"/>
      <c r="AR91" s="44"/>
      <c r="AS91" s="45"/>
      <c r="AT91" s="146"/>
      <c r="AU91" s="147"/>
      <c r="AV91" s="44"/>
      <c r="AW91" s="46"/>
      <c r="AX91" s="46"/>
      <c r="AY91" s="46"/>
      <c r="AZ91" s="51"/>
    </row>
    <row r="92" spans="1:55" ht="18">
      <c r="B92" s="82" t="s">
        <v>158</v>
      </c>
      <c r="C92" s="82"/>
      <c r="D92" s="82"/>
      <c r="E92" s="82"/>
      <c r="F92" s="82"/>
      <c r="G92" s="82"/>
      <c r="H92" s="82"/>
      <c r="I92" s="82"/>
      <c r="J92" s="82"/>
      <c r="K92" s="82"/>
      <c r="L92" s="82"/>
      <c r="M92" s="82"/>
      <c r="N92" s="82"/>
      <c r="O92" s="82"/>
      <c r="P92" s="82"/>
      <c r="Q92" s="82"/>
      <c r="R92" s="82"/>
      <c r="S92" s="82"/>
      <c r="T92" s="82"/>
      <c r="U92" s="82"/>
      <c r="V92" s="82"/>
      <c r="W92" s="82"/>
      <c r="X92" s="83" t="s">
        <v>142</v>
      </c>
      <c r="Y92" s="83"/>
      <c r="Z92" s="83"/>
      <c r="AA92" s="91">
        <v>1.1000000000000001</v>
      </c>
      <c r="AB92" s="91"/>
      <c r="AC92" s="91"/>
      <c r="AD92" s="85" t="s">
        <v>7</v>
      </c>
      <c r="AE92" s="85"/>
      <c r="AF92" s="85"/>
    </row>
    <row r="93" spans="1:55" ht="30" customHeight="1">
      <c r="B93" s="170"/>
      <c r="C93" s="170"/>
      <c r="D93" s="170"/>
      <c r="E93" s="170"/>
      <c r="F93" s="170"/>
      <c r="G93" s="170"/>
      <c r="H93" s="170"/>
      <c r="I93" s="170"/>
      <c r="J93" s="170"/>
      <c r="K93" s="170"/>
      <c r="L93" s="170"/>
      <c r="M93" s="170"/>
      <c r="N93" s="170"/>
      <c r="O93" s="170"/>
      <c r="P93" s="170"/>
      <c r="Q93" s="170"/>
      <c r="R93" s="170"/>
      <c r="S93" s="170"/>
      <c r="T93" s="170"/>
      <c r="U93" s="170"/>
      <c r="V93" s="170"/>
      <c r="W93" s="170"/>
      <c r="X93" s="171"/>
      <c r="Y93" s="172"/>
      <c r="Z93" s="172"/>
      <c r="AA93" s="173"/>
      <c r="AB93" s="173"/>
      <c r="AC93" s="173"/>
      <c r="AD93" s="174"/>
      <c r="AE93" s="174"/>
      <c r="AF93" s="174"/>
      <c r="AK93" s="98"/>
      <c r="AL93" s="98"/>
      <c r="AM93" s="98"/>
      <c r="AN93" s="85"/>
      <c r="AO93" s="85"/>
      <c r="AP93" s="85"/>
      <c r="AR93" s="22"/>
      <c r="AS93" s="85"/>
      <c r="AT93" s="85"/>
      <c r="AU93" s="85"/>
      <c r="AY93" s="43"/>
    </row>
    <row r="94" spans="1:55" ht="5.25" customHeight="1"/>
    <row r="95" spans="1:55" ht="15" customHeight="1">
      <c r="B95" s="39" t="s">
        <v>175</v>
      </c>
      <c r="O95" s="21"/>
      <c r="P95" s="21"/>
    </row>
    <row r="96" spans="1:55" ht="15" customHeight="1">
      <c r="B96" s="123" t="s">
        <v>135</v>
      </c>
      <c r="C96" s="123"/>
      <c r="D96" s="123"/>
      <c r="E96" s="123" t="s">
        <v>120</v>
      </c>
      <c r="F96" s="123"/>
      <c r="G96" s="123"/>
      <c r="H96" s="120">
        <v>1</v>
      </c>
      <c r="I96" s="120"/>
      <c r="J96" s="120"/>
      <c r="K96" s="120">
        <v>2</v>
      </c>
      <c r="L96" s="120"/>
      <c r="M96" s="120"/>
      <c r="N96" s="120">
        <v>3</v>
      </c>
      <c r="O96" s="120"/>
      <c r="P96" s="120"/>
      <c r="Q96" s="120">
        <v>4</v>
      </c>
      <c r="R96" s="120"/>
      <c r="S96" s="120"/>
      <c r="T96" s="120"/>
      <c r="U96" s="120">
        <v>5</v>
      </c>
      <c r="V96" s="120"/>
      <c r="W96" s="120"/>
      <c r="X96" s="120">
        <v>6</v>
      </c>
      <c r="Y96" s="120"/>
      <c r="Z96" s="120"/>
      <c r="AA96" s="120">
        <v>7</v>
      </c>
      <c r="AB96" s="120"/>
      <c r="AC96" s="120"/>
      <c r="AD96" s="120">
        <v>8</v>
      </c>
      <c r="AE96" s="120"/>
      <c r="AF96" s="120"/>
    </row>
    <row r="97" spans="2:49" ht="15" customHeight="1">
      <c r="B97" s="123" t="s">
        <v>136</v>
      </c>
      <c r="C97" s="123"/>
      <c r="D97" s="123"/>
      <c r="E97" s="123" t="s">
        <v>9</v>
      </c>
      <c r="F97" s="123"/>
      <c r="G97" s="123"/>
      <c r="H97" s="160"/>
      <c r="I97" s="160"/>
      <c r="J97" s="160"/>
      <c r="K97" s="160"/>
      <c r="L97" s="160"/>
      <c r="M97" s="160"/>
      <c r="N97" s="160"/>
      <c r="O97" s="160"/>
      <c r="P97" s="160"/>
      <c r="Q97" s="160"/>
      <c r="R97" s="160"/>
      <c r="S97" s="160"/>
      <c r="T97" s="160"/>
      <c r="U97" s="160"/>
      <c r="V97" s="160"/>
      <c r="W97" s="160"/>
      <c r="X97" s="160"/>
      <c r="Y97" s="160"/>
      <c r="Z97" s="160"/>
      <c r="AA97" s="160"/>
      <c r="AB97" s="160"/>
      <c r="AC97" s="160"/>
      <c r="AD97" s="160"/>
      <c r="AE97" s="160"/>
      <c r="AF97" s="160"/>
    </row>
    <row r="98" spans="2:49" ht="15" customHeight="1">
      <c r="B98" s="123" t="s">
        <v>137</v>
      </c>
      <c r="C98" s="123"/>
      <c r="D98" s="123"/>
      <c r="E98" s="123" t="s">
        <v>116</v>
      </c>
      <c r="F98" s="123"/>
      <c r="G98" s="123"/>
      <c r="H98" s="121"/>
      <c r="I98" s="121"/>
      <c r="J98" s="121"/>
      <c r="K98" s="121"/>
      <c r="L98" s="121"/>
      <c r="M98" s="121"/>
      <c r="N98" s="121"/>
      <c r="O98" s="121"/>
      <c r="P98" s="121"/>
      <c r="Q98" s="121"/>
      <c r="R98" s="121"/>
      <c r="S98" s="121"/>
      <c r="T98" s="121"/>
      <c r="U98" s="121"/>
      <c r="V98" s="121"/>
      <c r="W98" s="121"/>
      <c r="X98" s="121"/>
      <c r="Y98" s="121"/>
      <c r="Z98" s="121"/>
      <c r="AA98" s="121"/>
      <c r="AB98" s="121"/>
      <c r="AC98" s="121"/>
      <c r="AD98" s="121"/>
      <c r="AE98" s="121"/>
      <c r="AF98" s="121"/>
    </row>
    <row r="99" spans="2:49" ht="15" hidden="1" customHeight="1">
      <c r="B99" s="123" t="s">
        <v>137</v>
      </c>
      <c r="C99" s="123"/>
      <c r="D99" s="123"/>
      <c r="E99" s="123" t="s">
        <v>131</v>
      </c>
      <c r="F99" s="123"/>
      <c r="G99" s="123"/>
      <c r="H99" s="122">
        <f>H98/1000</f>
        <v>0</v>
      </c>
      <c r="I99" s="122"/>
      <c r="J99" s="122"/>
      <c r="K99" s="122">
        <f>K98/1000</f>
        <v>0</v>
      </c>
      <c r="L99" s="122"/>
      <c r="M99" s="122"/>
      <c r="N99" s="122">
        <f>N98/1000</f>
        <v>0</v>
      </c>
      <c r="O99" s="122"/>
      <c r="P99" s="122"/>
      <c r="Q99" s="122">
        <f>Q98/1000</f>
        <v>0</v>
      </c>
      <c r="R99" s="122"/>
      <c r="S99" s="122"/>
      <c r="T99" s="122"/>
      <c r="U99" s="122">
        <f>U98/1000</f>
        <v>0</v>
      </c>
      <c r="V99" s="122"/>
      <c r="W99" s="122"/>
      <c r="X99" s="122">
        <f>X98/1000</f>
        <v>0</v>
      </c>
      <c r="Y99" s="122"/>
      <c r="Z99" s="122"/>
      <c r="AA99" s="122">
        <f>AA98/1000</f>
        <v>0</v>
      </c>
      <c r="AB99" s="122"/>
      <c r="AC99" s="122"/>
      <c r="AD99" s="122">
        <f>AD98/1000</f>
        <v>0</v>
      </c>
      <c r="AE99" s="122"/>
      <c r="AF99" s="122"/>
    </row>
    <row r="100" spans="2:49" ht="15" hidden="1" customHeight="1">
      <c r="B100" s="123" t="s">
        <v>121</v>
      </c>
      <c r="C100" s="123"/>
      <c r="D100" s="123"/>
      <c r="E100" s="123" t="s">
        <v>129</v>
      </c>
      <c r="F100" s="123"/>
      <c r="G100" s="123"/>
      <c r="H100" s="120">
        <f>$AT$26*H99*H97</f>
        <v>0</v>
      </c>
      <c r="I100" s="120"/>
      <c r="J100" s="120"/>
      <c r="K100" s="120">
        <f>$AT$26*K99*K97</f>
        <v>0</v>
      </c>
      <c r="L100" s="120"/>
      <c r="M100" s="120"/>
      <c r="N100" s="120">
        <f>$AT$26*N99*N97</f>
        <v>0</v>
      </c>
      <c r="O100" s="120"/>
      <c r="P100" s="120"/>
      <c r="Q100" s="120">
        <f>$AT$26*Q99*Q97</f>
        <v>0</v>
      </c>
      <c r="R100" s="120"/>
      <c r="S100" s="120"/>
      <c r="T100" s="120"/>
      <c r="U100" s="120">
        <f>$AT$26*U99*U97</f>
        <v>0</v>
      </c>
      <c r="V100" s="120"/>
      <c r="W100" s="120"/>
      <c r="X100" s="120">
        <f>$AT$26*X99*X97</f>
        <v>0</v>
      </c>
      <c r="Y100" s="120"/>
      <c r="Z100" s="120"/>
      <c r="AA100" s="120">
        <f>$AT$26*AA99*AA97</f>
        <v>0</v>
      </c>
      <c r="AB100" s="120"/>
      <c r="AC100" s="120"/>
      <c r="AD100" s="120">
        <f>$AT$26*AD99*AD97</f>
        <v>0</v>
      </c>
      <c r="AE100" s="120"/>
      <c r="AF100" s="120"/>
      <c r="AQ100" s="22"/>
    </row>
    <row r="101" spans="2:49" ht="4.5" customHeight="1">
      <c r="B101" s="36"/>
      <c r="C101" s="36"/>
      <c r="D101" s="36"/>
      <c r="H101" s="41"/>
      <c r="I101" s="41"/>
      <c r="J101" s="41"/>
      <c r="K101" s="41"/>
      <c r="L101" s="41"/>
      <c r="M101" s="41"/>
      <c r="N101" s="41"/>
      <c r="O101" s="42"/>
      <c r="P101" s="42"/>
      <c r="Q101" s="41"/>
      <c r="R101" s="41"/>
      <c r="S101" s="41"/>
      <c r="T101" s="41"/>
      <c r="U101" s="41"/>
      <c r="V101" s="41"/>
      <c r="W101" s="41"/>
      <c r="X101" s="41"/>
      <c r="Y101" s="41"/>
      <c r="Z101" s="41"/>
      <c r="AA101" s="41"/>
      <c r="AB101" s="41"/>
      <c r="AC101" s="41"/>
      <c r="AD101" s="41"/>
      <c r="AE101" s="41"/>
      <c r="AF101" s="41"/>
      <c r="AG101" s="41"/>
      <c r="AH101" s="41"/>
    </row>
    <row r="102" spans="2:49" ht="19.5" customHeight="1">
      <c r="B102" s="39" t="s">
        <v>176</v>
      </c>
      <c r="H102" s="41"/>
      <c r="I102" s="41"/>
      <c r="J102" s="41"/>
      <c r="K102" s="41"/>
      <c r="L102" s="41"/>
      <c r="M102" s="41"/>
      <c r="N102" s="41"/>
      <c r="O102" s="42"/>
      <c r="P102" s="42"/>
      <c r="Q102" s="41"/>
      <c r="R102" s="41"/>
      <c r="S102" s="41"/>
      <c r="T102" s="41"/>
      <c r="U102" s="41"/>
      <c r="V102" s="41"/>
      <c r="W102" s="41"/>
      <c r="X102" s="41"/>
      <c r="Y102" s="41"/>
      <c r="Z102" s="41"/>
      <c r="AA102" s="41"/>
      <c r="AB102" s="41"/>
      <c r="AC102" s="41"/>
      <c r="AD102" s="41"/>
      <c r="AE102" s="41"/>
      <c r="AF102" s="41"/>
      <c r="AG102" s="41"/>
      <c r="AH102" s="41"/>
    </row>
    <row r="103" spans="2:49" ht="15" customHeight="1">
      <c r="B103" s="123" t="s">
        <v>119</v>
      </c>
      <c r="C103" s="123"/>
      <c r="D103" s="123"/>
      <c r="E103" s="123" t="s">
        <v>120</v>
      </c>
      <c r="F103" s="123"/>
      <c r="G103" s="123"/>
      <c r="H103" s="120">
        <v>1</v>
      </c>
      <c r="I103" s="120"/>
      <c r="J103" s="120"/>
      <c r="K103" s="120">
        <v>2</v>
      </c>
      <c r="L103" s="120"/>
      <c r="M103" s="120"/>
      <c r="N103" s="120">
        <v>3</v>
      </c>
      <c r="O103" s="120"/>
      <c r="P103" s="120"/>
      <c r="Q103" s="120">
        <v>4</v>
      </c>
      <c r="R103" s="120"/>
      <c r="S103" s="120"/>
      <c r="T103" s="120"/>
      <c r="U103" s="134">
        <v>5</v>
      </c>
      <c r="V103" s="135"/>
      <c r="W103" s="136"/>
      <c r="X103" s="120">
        <v>6</v>
      </c>
      <c r="Y103" s="120"/>
      <c r="Z103" s="120"/>
      <c r="AA103" s="120">
        <v>7</v>
      </c>
      <c r="AB103" s="120"/>
      <c r="AC103" s="120"/>
      <c r="AD103" s="120">
        <v>8</v>
      </c>
      <c r="AE103" s="120"/>
      <c r="AF103" s="120"/>
    </row>
    <row r="104" spans="2:49" ht="15" customHeight="1">
      <c r="B104" s="123" t="s">
        <v>122</v>
      </c>
      <c r="C104" s="123"/>
      <c r="D104" s="123"/>
      <c r="E104" s="123" t="s">
        <v>116</v>
      </c>
      <c r="F104" s="123"/>
      <c r="G104" s="123"/>
      <c r="H104" s="121"/>
      <c r="I104" s="121"/>
      <c r="J104" s="121"/>
      <c r="K104" s="121"/>
      <c r="L104" s="121"/>
      <c r="M104" s="121"/>
      <c r="N104" s="121"/>
      <c r="O104" s="121"/>
      <c r="P104" s="121"/>
      <c r="Q104" s="121"/>
      <c r="R104" s="121"/>
      <c r="S104" s="121"/>
      <c r="T104" s="121"/>
      <c r="U104" s="124"/>
      <c r="V104" s="125"/>
      <c r="W104" s="126"/>
      <c r="X104" s="121"/>
      <c r="Y104" s="121"/>
      <c r="Z104" s="121"/>
      <c r="AA104" s="121"/>
      <c r="AB104" s="121"/>
      <c r="AC104" s="121"/>
      <c r="AD104" s="121"/>
      <c r="AE104" s="121"/>
      <c r="AF104" s="121"/>
    </row>
    <row r="105" spans="2:49" ht="19.5" hidden="1" customHeight="1">
      <c r="B105" s="137" t="s">
        <v>122</v>
      </c>
      <c r="C105" s="138"/>
      <c r="D105" s="139"/>
      <c r="E105" s="123" t="s">
        <v>131</v>
      </c>
      <c r="F105" s="123"/>
      <c r="G105" s="123"/>
      <c r="H105" s="122">
        <f>H104/1000</f>
        <v>0</v>
      </c>
      <c r="I105" s="122"/>
      <c r="J105" s="122"/>
      <c r="K105" s="122">
        <f>K104/1000</f>
        <v>0</v>
      </c>
      <c r="L105" s="122"/>
      <c r="M105" s="122"/>
      <c r="N105" s="122">
        <f>N104/1000</f>
        <v>0</v>
      </c>
      <c r="O105" s="122"/>
      <c r="P105" s="122"/>
      <c r="Q105" s="122">
        <f>Q104/1000</f>
        <v>0</v>
      </c>
      <c r="R105" s="122"/>
      <c r="S105" s="122"/>
      <c r="T105" s="122"/>
      <c r="U105" s="140">
        <f>U104/1000</f>
        <v>0</v>
      </c>
      <c r="V105" s="141"/>
      <c r="W105" s="142"/>
      <c r="X105" s="122">
        <f>X104/1000</f>
        <v>0</v>
      </c>
      <c r="Y105" s="122"/>
      <c r="Z105" s="122"/>
      <c r="AA105" s="122">
        <f>AA104/1000</f>
        <v>0</v>
      </c>
      <c r="AB105" s="122"/>
      <c r="AC105" s="122"/>
      <c r="AD105" s="122">
        <f>AD104/1000</f>
        <v>0</v>
      </c>
      <c r="AE105" s="122"/>
      <c r="AF105" s="122"/>
    </row>
    <row r="106" spans="2:49" ht="15" hidden="1" customHeight="1">
      <c r="B106" s="123" t="s">
        <v>123</v>
      </c>
      <c r="C106" s="123"/>
      <c r="D106" s="123"/>
      <c r="E106" s="123" t="s">
        <v>128</v>
      </c>
      <c r="F106" s="123"/>
      <c r="G106" s="123"/>
      <c r="H106" s="120">
        <f>$AT$26*H105*$AA$27</f>
        <v>0</v>
      </c>
      <c r="I106" s="120"/>
      <c r="J106" s="120"/>
      <c r="K106" s="120">
        <f>$AT$26*K105*$AA$27</f>
        <v>0</v>
      </c>
      <c r="L106" s="120"/>
      <c r="M106" s="120"/>
      <c r="N106" s="120">
        <f>$AT$26*N105*$AA$27</f>
        <v>0</v>
      </c>
      <c r="O106" s="120"/>
      <c r="P106" s="120"/>
      <c r="Q106" s="120">
        <f>$AT$26*Q105*$AA$27</f>
        <v>0</v>
      </c>
      <c r="R106" s="120"/>
      <c r="S106" s="120"/>
      <c r="T106" s="120"/>
      <c r="U106" s="134">
        <f>$AT$26*U105*$AA$27</f>
        <v>0</v>
      </c>
      <c r="V106" s="135"/>
      <c r="W106" s="136"/>
      <c r="X106" s="120">
        <f>$AT$26*X105*$AA$27</f>
        <v>0</v>
      </c>
      <c r="Y106" s="120"/>
      <c r="Z106" s="120"/>
      <c r="AA106" s="120">
        <f>$AT$26*AA105*$AA$27</f>
        <v>0</v>
      </c>
      <c r="AB106" s="120"/>
      <c r="AC106" s="120"/>
      <c r="AD106" s="120">
        <f>$AT$26*AD105*$AA$27</f>
        <v>0</v>
      </c>
      <c r="AE106" s="120"/>
      <c r="AF106" s="120"/>
      <c r="AQ106" s="64"/>
      <c r="AU106" s="40"/>
      <c r="AV106" s="127"/>
      <c r="AW106" s="128"/>
    </row>
    <row r="107" spans="2:49" ht="7.5" customHeight="1">
      <c r="B107" s="62" t="s">
        <v>177</v>
      </c>
      <c r="D107" s="52"/>
      <c r="E107" s="53"/>
      <c r="F107" s="53"/>
      <c r="G107" s="53"/>
      <c r="H107" s="53"/>
      <c r="I107" s="54"/>
      <c r="K107" s="55"/>
      <c r="L107" s="56"/>
      <c r="M107" s="57"/>
      <c r="N107" s="58" t="str">
        <f>CONCATENATE(IF((SUM(H98:W98)+SUM(H104:AJ104)-AA83)&lt;0,"=&gt; trop court: ","=&gt; trop long: "),ABS(SUM(H98:W98)+SUM(H104:AJ104)-AA83)," mm!")</f>
        <v>=&gt; trop court: 1230 mm!</v>
      </c>
      <c r="P107" s="53"/>
      <c r="Q107" s="53"/>
      <c r="R107" s="53"/>
      <c r="S107" s="57"/>
      <c r="T107" s="57"/>
      <c r="Y107" s="61"/>
      <c r="Z107" s="61"/>
      <c r="AA107" s="61"/>
      <c r="AB107" s="61"/>
      <c r="AC107" s="61"/>
      <c r="AD107" s="61"/>
      <c r="AE107" s="61"/>
      <c r="AF107" s="61"/>
      <c r="AK107" s="127"/>
      <c r="AL107" s="129"/>
      <c r="AM107" s="128"/>
      <c r="AQ107" s="76"/>
      <c r="AR107" s="22"/>
      <c r="AT107" s="103"/>
      <c r="AU107" s="103"/>
    </row>
    <row r="108" spans="2:49" ht="3" customHeight="1">
      <c r="B108" s="62"/>
      <c r="D108" s="65"/>
      <c r="E108" s="53"/>
      <c r="F108" s="53"/>
      <c r="G108" s="53"/>
      <c r="H108" s="53"/>
      <c r="I108" s="54"/>
      <c r="K108" s="55"/>
      <c r="L108" s="56"/>
      <c r="M108" s="57"/>
      <c r="N108" s="66"/>
      <c r="P108" s="53"/>
      <c r="Q108" s="53"/>
      <c r="R108" s="53"/>
      <c r="S108" s="57"/>
      <c r="T108" s="57"/>
      <c r="Y108" s="61"/>
      <c r="Z108" s="61"/>
      <c r="AA108" s="61"/>
      <c r="AB108" s="61"/>
      <c r="AC108" s="61"/>
      <c r="AD108" s="61"/>
      <c r="AE108" s="61"/>
      <c r="AF108" s="61"/>
      <c r="AK108" s="67"/>
      <c r="AL108" s="67"/>
      <c r="AM108" s="67"/>
      <c r="AQ108" s="68"/>
      <c r="AR108" s="21"/>
      <c r="AT108" s="77"/>
      <c r="AU108" s="77"/>
    </row>
    <row r="109" spans="2:49" ht="19.5" customHeight="1">
      <c r="W109" s="19" t="s">
        <v>104</v>
      </c>
      <c r="X109" s="79" t="s">
        <v>184</v>
      </c>
    </row>
    <row r="110" spans="2:49" ht="15" customHeight="1">
      <c r="O110" s="21"/>
      <c r="P110" s="23"/>
      <c r="Q110" s="23"/>
      <c r="R110" s="23"/>
      <c r="U110" s="23"/>
      <c r="V110" s="23"/>
      <c r="W110" s="23"/>
      <c r="X110" s="23"/>
      <c r="Y110" s="23"/>
    </row>
    <row r="111" spans="2:49" ht="18">
      <c r="AE111" s="40" t="s">
        <v>124</v>
      </c>
      <c r="AF111" s="119">
        <v>65</v>
      </c>
      <c r="AG111" s="119"/>
      <c r="AH111" s="119"/>
      <c r="AI111" s="119"/>
    </row>
    <row r="114" spans="1:47">
      <c r="K114" s="130" t="s">
        <v>117</v>
      </c>
      <c r="L114" s="130"/>
      <c r="O114" s="21"/>
      <c r="X114" s="132" t="s">
        <v>118</v>
      </c>
      <c r="Y114" s="133"/>
    </row>
    <row r="115" spans="1:47" ht="5.25" customHeight="1">
      <c r="H115" s="37"/>
      <c r="I115" s="37"/>
      <c r="J115" s="37"/>
      <c r="K115" s="131"/>
      <c r="L115" s="131"/>
      <c r="M115" s="37"/>
      <c r="N115" s="37"/>
      <c r="O115" s="37"/>
      <c r="X115" s="133"/>
      <c r="Y115" s="133"/>
      <c r="Z115" s="38"/>
    </row>
    <row r="116" spans="1:47" ht="5.25" customHeight="1">
      <c r="H116" s="59"/>
      <c r="I116" s="21"/>
      <c r="J116" s="21"/>
      <c r="K116" s="21"/>
      <c r="L116" s="21"/>
      <c r="M116" s="21"/>
      <c r="N116" s="21"/>
      <c r="O116" s="21"/>
    </row>
    <row r="117" spans="1:47" ht="5.25" customHeight="1" thickBot="1"/>
    <row r="118" spans="1:47" ht="15" customHeight="1" thickTop="1" thickBot="1">
      <c r="A118" s="104">
        <f>IF(AA82=0,"? mm",IF(AQ88=TRUE,AA82,AA82+AF111))</f>
        <v>1480</v>
      </c>
      <c r="B118" s="104"/>
      <c r="C118" s="104"/>
      <c r="D118" s="104"/>
      <c r="E118" s="104"/>
      <c r="G118" s="33"/>
      <c r="H118" s="115" t="s">
        <v>114</v>
      </c>
      <c r="I118" s="116"/>
      <c r="J118" s="116"/>
      <c r="K118" s="116"/>
      <c r="L118" s="116"/>
      <c r="M118" s="116"/>
      <c r="N118" s="116"/>
      <c r="O118" s="117"/>
      <c r="P118" s="33"/>
      <c r="Q118" s="33"/>
      <c r="R118" s="33"/>
      <c r="S118" s="33"/>
      <c r="T118" s="33"/>
      <c r="U118" s="33"/>
      <c r="V118" s="33"/>
      <c r="W118" s="33"/>
      <c r="X118" s="33"/>
      <c r="Y118" s="34" t="s">
        <v>115</v>
      </c>
      <c r="Z118" s="35"/>
      <c r="AA118" s="33"/>
      <c r="AC118" s="78" t="s">
        <v>138</v>
      </c>
      <c r="AD118" s="60"/>
      <c r="AE118" s="60"/>
      <c r="AF118" s="60"/>
      <c r="AG118" s="60"/>
    </row>
    <row r="119" spans="1:47" ht="16.5" thickTop="1" thickBot="1">
      <c r="A119" s="104"/>
      <c r="B119" s="104"/>
      <c r="C119" s="104"/>
      <c r="D119" s="104"/>
      <c r="E119" s="104"/>
      <c r="H119" s="118"/>
      <c r="I119" s="118"/>
      <c r="J119" s="118"/>
      <c r="AE119" s="119">
        <v>1415</v>
      </c>
      <c r="AF119" s="119"/>
      <c r="AG119" s="119"/>
      <c r="AH119" s="119"/>
      <c r="AI119" s="119"/>
      <c r="AJ119" s="119"/>
      <c r="AU119" s="75"/>
    </row>
    <row r="120" spans="1:47" ht="18.75" thickTop="1">
      <c r="I120" s="105" t="s">
        <v>167</v>
      </c>
      <c r="J120" s="106"/>
      <c r="K120" s="106"/>
      <c r="L120" s="106"/>
      <c r="M120" s="106"/>
      <c r="N120" s="107"/>
      <c r="AN120" s="113"/>
      <c r="AO120" s="114"/>
      <c r="AP120" s="48"/>
      <c r="AQ120" s="49"/>
      <c r="AR120" s="49"/>
      <c r="AS120" s="49"/>
      <c r="AT120" s="50"/>
      <c r="AU120" s="24"/>
    </row>
    <row r="121" spans="1:47" ht="15.75" thickBot="1">
      <c r="I121" s="109">
        <v>1.45</v>
      </c>
      <c r="J121" s="110"/>
      <c r="K121" s="110"/>
      <c r="L121" s="111" t="s">
        <v>7</v>
      </c>
      <c r="M121" s="111"/>
      <c r="N121" s="112"/>
      <c r="AN121" s="113"/>
      <c r="AO121" s="114"/>
      <c r="AP121" s="74"/>
      <c r="AQ121" s="46"/>
      <c r="AR121" s="46"/>
      <c r="AS121" s="46"/>
      <c r="AT121" s="51"/>
      <c r="AU121" s="24"/>
    </row>
    <row r="122" spans="1:47" ht="15.75" thickTop="1">
      <c r="AN122" s="113"/>
      <c r="AO122" s="114"/>
      <c r="AP122" s="74"/>
      <c r="AQ122" s="46"/>
      <c r="AR122" s="46"/>
      <c r="AS122" s="46"/>
      <c r="AT122" s="51"/>
      <c r="AU122" s="24"/>
    </row>
    <row r="126" spans="1:47">
      <c r="N126" s="102">
        <f>IF(AA83=0,"?",AA83)</f>
        <v>1230</v>
      </c>
      <c r="O126" s="102"/>
      <c r="P126" s="102"/>
      <c r="Q126" s="19" t="s">
        <v>102</v>
      </c>
      <c r="AG126" s="21"/>
      <c r="AH126" s="21"/>
      <c r="AI126" s="21"/>
      <c r="AJ126" s="21"/>
    </row>
    <row r="127" spans="1:47" ht="8.25" customHeight="1">
      <c r="A127" s="28"/>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c r="AJ127" s="28"/>
    </row>
    <row r="128" spans="1:47" ht="15" customHeight="1">
      <c r="A128" s="87" t="s">
        <v>197</v>
      </c>
      <c r="B128" s="87"/>
      <c r="C128" s="87"/>
      <c r="D128" s="87"/>
      <c r="E128" s="87"/>
      <c r="F128" s="87"/>
      <c r="G128" s="87"/>
      <c r="H128" s="87"/>
      <c r="I128" s="87"/>
      <c r="J128" s="87"/>
      <c r="K128" s="87"/>
      <c r="L128" s="87"/>
      <c r="M128" s="87"/>
      <c r="N128" s="87"/>
      <c r="O128" s="87"/>
      <c r="P128" s="87"/>
      <c r="Q128" s="87"/>
      <c r="R128" s="87"/>
      <c r="S128" s="87"/>
      <c r="T128" s="87"/>
      <c r="U128" s="87"/>
      <c r="V128" s="87"/>
      <c r="W128" s="87"/>
      <c r="X128" s="87"/>
      <c r="Y128" s="87"/>
      <c r="Z128" s="87"/>
      <c r="AA128" s="87"/>
      <c r="AB128" s="87"/>
      <c r="AC128" s="87"/>
      <c r="AD128" s="87"/>
      <c r="AE128" s="87"/>
      <c r="AF128" s="87"/>
      <c r="AG128" s="87"/>
      <c r="AH128" s="87"/>
      <c r="AI128" s="87"/>
      <c r="AJ128" s="87"/>
    </row>
    <row r="129" spans="1:90" ht="15" customHeight="1">
      <c r="A129" s="87" t="s">
        <v>168</v>
      </c>
      <c r="B129" s="87"/>
      <c r="C129" s="87"/>
      <c r="D129" s="87"/>
      <c r="E129" s="87"/>
      <c r="F129" s="87"/>
      <c r="G129" s="87"/>
      <c r="H129" s="87"/>
      <c r="I129" s="87"/>
      <c r="J129" s="87"/>
      <c r="K129" s="87"/>
      <c r="L129" s="87"/>
      <c r="M129" s="87"/>
      <c r="N129" s="87"/>
      <c r="O129" s="87"/>
      <c r="P129" s="87"/>
      <c r="Q129" s="87"/>
      <c r="R129" s="87"/>
      <c r="S129" s="87"/>
      <c r="T129" s="87"/>
      <c r="U129" s="87"/>
      <c r="V129" s="87"/>
      <c r="W129" s="87"/>
      <c r="X129" s="87"/>
      <c r="Y129" s="87"/>
      <c r="Z129" s="87"/>
      <c r="AA129" s="87"/>
      <c r="AB129" s="87"/>
      <c r="AC129" s="87"/>
      <c r="AD129" s="87"/>
      <c r="AE129" s="87"/>
      <c r="AF129" s="87"/>
      <c r="AG129" s="87"/>
      <c r="AH129" s="87"/>
      <c r="AI129" s="87"/>
      <c r="AJ129" s="87"/>
    </row>
    <row r="130" spans="1:90" ht="15" customHeight="1">
      <c r="A130" s="156" t="s">
        <v>174</v>
      </c>
      <c r="B130" s="156"/>
      <c r="C130" s="156"/>
      <c r="D130" s="156"/>
      <c r="E130" s="156"/>
      <c r="F130" s="156"/>
      <c r="G130" s="156"/>
      <c r="H130" s="156"/>
      <c r="I130" s="156"/>
      <c r="J130" s="156"/>
      <c r="K130" s="156"/>
      <c r="L130" s="156"/>
      <c r="M130" s="156"/>
      <c r="N130" s="156"/>
      <c r="O130" s="156"/>
      <c r="P130" s="156"/>
      <c r="Q130" s="156"/>
      <c r="R130" s="156"/>
      <c r="S130" s="156"/>
      <c r="T130" s="156"/>
      <c r="U130" s="156"/>
      <c r="V130" s="156"/>
      <c r="W130" s="156"/>
      <c r="X130" s="156"/>
      <c r="Y130" s="156"/>
      <c r="Z130" s="156"/>
      <c r="AA130" s="156"/>
      <c r="AB130" s="156"/>
      <c r="AC130" s="156"/>
      <c r="AD130" s="156"/>
      <c r="AE130" s="156"/>
      <c r="AF130" s="156"/>
      <c r="AG130" s="156"/>
      <c r="AH130" s="156"/>
      <c r="AI130" s="156"/>
      <c r="AJ130" s="156"/>
    </row>
    <row r="131" spans="1:90" ht="16.5" customHeight="1"/>
    <row r="132" spans="1:90" ht="16.5" customHeight="1"/>
    <row r="133" spans="1:90" ht="16.5" customHeight="1"/>
    <row r="134" spans="1:90" ht="16.5" customHeight="1"/>
    <row r="135" spans="1:90" ht="4.5" customHeight="1"/>
    <row r="136" spans="1:90" ht="26.25" customHeight="1">
      <c r="A136" s="86" t="s">
        <v>170</v>
      </c>
      <c r="B136" s="86"/>
      <c r="C136" s="86"/>
      <c r="D136" s="86"/>
      <c r="E136" s="86"/>
      <c r="F136" s="86"/>
      <c r="G136" s="86"/>
      <c r="H136" s="86"/>
      <c r="I136" s="86"/>
      <c r="J136" s="86"/>
      <c r="K136" s="86"/>
      <c r="L136" s="86"/>
      <c r="M136" s="86"/>
      <c r="N136" s="86"/>
      <c r="O136" s="86"/>
      <c r="P136" s="86"/>
      <c r="Q136" s="86"/>
      <c r="R136" s="86"/>
      <c r="S136" s="86"/>
      <c r="T136" s="86"/>
      <c r="U136" s="86"/>
      <c r="V136" s="86"/>
      <c r="W136" s="86"/>
      <c r="X136" s="86"/>
      <c r="Y136" s="86"/>
      <c r="Z136" s="86"/>
      <c r="AA136" s="86"/>
      <c r="AB136" s="86"/>
      <c r="AC136" s="86"/>
      <c r="AD136" s="86"/>
      <c r="AE136" s="86"/>
      <c r="AF136" s="86"/>
      <c r="AG136" s="86"/>
      <c r="AH136" s="86"/>
      <c r="AI136" s="86"/>
      <c r="AJ136" s="86"/>
      <c r="BL136" s="161" t="s">
        <v>185</v>
      </c>
      <c r="BM136" s="162"/>
      <c r="BN136" s="162"/>
      <c r="BO136" s="162"/>
      <c r="BP136" s="162"/>
      <c r="BQ136" s="162"/>
      <c r="BR136" s="162"/>
      <c r="BS136" s="162"/>
      <c r="BT136" s="162"/>
      <c r="BU136" s="162"/>
      <c r="BV136" s="162"/>
      <c r="BW136" s="162"/>
      <c r="BX136" s="162"/>
      <c r="BY136" s="162"/>
      <c r="BZ136" s="162"/>
      <c r="CA136" s="162"/>
      <c r="CB136" s="162"/>
      <c r="CC136" s="162"/>
      <c r="CD136" s="162"/>
      <c r="CE136" s="162"/>
      <c r="CF136" s="162"/>
      <c r="CG136" s="162"/>
      <c r="CH136" s="162"/>
      <c r="CI136" s="162"/>
      <c r="CJ136" s="162"/>
      <c r="CK136" s="162"/>
      <c r="CL136" s="163"/>
    </row>
    <row r="137" spans="1:90" ht="45" customHeight="1">
      <c r="A137" s="87" t="s">
        <v>151</v>
      </c>
      <c r="B137" s="87"/>
      <c r="C137" s="87"/>
      <c r="D137" s="87"/>
      <c r="E137" s="87"/>
      <c r="F137" s="87"/>
      <c r="G137" s="87"/>
      <c r="H137" s="87"/>
      <c r="I137" s="87"/>
      <c r="J137" s="87"/>
      <c r="K137" s="87"/>
      <c r="L137" s="87"/>
      <c r="M137" s="87"/>
      <c r="N137" s="87"/>
      <c r="O137" s="87"/>
      <c r="P137" s="87"/>
      <c r="Q137" s="87"/>
      <c r="R137" s="87"/>
      <c r="S137" s="87"/>
      <c r="T137" s="87"/>
      <c r="U137" s="87"/>
      <c r="V137" s="87"/>
      <c r="W137" s="87"/>
      <c r="X137" s="87"/>
      <c r="Y137" s="87"/>
      <c r="Z137" s="87"/>
      <c r="AA137" s="87"/>
      <c r="AB137" s="87"/>
      <c r="AC137" s="87"/>
      <c r="AD137" s="87"/>
      <c r="AE137" s="87"/>
      <c r="AF137" s="87"/>
      <c r="AG137" s="87"/>
      <c r="AH137" s="87"/>
      <c r="AI137" s="87"/>
      <c r="AJ137" s="87"/>
      <c r="BL137" s="164"/>
      <c r="BM137" s="165"/>
      <c r="BN137" s="165"/>
      <c r="BO137" s="165"/>
      <c r="BP137" s="165"/>
      <c r="BQ137" s="165"/>
      <c r="BR137" s="165"/>
      <c r="BS137" s="165"/>
      <c r="BT137" s="165"/>
      <c r="BU137" s="165"/>
      <c r="BV137" s="165"/>
      <c r="BW137" s="165"/>
      <c r="BX137" s="165"/>
      <c r="BY137" s="165"/>
      <c r="BZ137" s="165"/>
      <c r="CA137" s="165"/>
      <c r="CB137" s="165"/>
      <c r="CC137" s="165"/>
      <c r="CD137" s="165"/>
      <c r="CE137" s="165"/>
      <c r="CF137" s="165"/>
      <c r="CG137" s="165"/>
      <c r="CH137" s="165"/>
      <c r="CI137" s="165"/>
      <c r="CJ137" s="165"/>
      <c r="CK137" s="165"/>
      <c r="CL137" s="166"/>
    </row>
    <row r="138" spans="1:90" ht="6.75" customHeight="1">
      <c r="BL138" s="164"/>
      <c r="BM138" s="165"/>
      <c r="BN138" s="165"/>
      <c r="BO138" s="165"/>
      <c r="BP138" s="165"/>
      <c r="BQ138" s="165"/>
      <c r="BR138" s="165"/>
      <c r="BS138" s="165"/>
      <c r="BT138" s="165"/>
      <c r="BU138" s="165"/>
      <c r="BV138" s="165"/>
      <c r="BW138" s="165"/>
      <c r="BX138" s="165"/>
      <c r="BY138" s="165"/>
      <c r="BZ138" s="165"/>
      <c r="CA138" s="165"/>
      <c r="CB138" s="165"/>
      <c r="CC138" s="165"/>
      <c r="CD138" s="165"/>
      <c r="CE138" s="165"/>
      <c r="CF138" s="165"/>
      <c r="CG138" s="165"/>
      <c r="CH138" s="165"/>
      <c r="CI138" s="165"/>
      <c r="CJ138" s="165"/>
      <c r="CK138" s="165"/>
      <c r="CL138" s="166"/>
    </row>
    <row r="139" spans="1:90" ht="15" customHeight="1">
      <c r="A139" s="20" t="s">
        <v>152</v>
      </c>
      <c r="I139" s="149" t="s">
        <v>178</v>
      </c>
      <c r="J139" s="149"/>
      <c r="K139" s="149"/>
      <c r="L139" s="149"/>
      <c r="M139" s="149"/>
      <c r="N139" s="149"/>
      <c r="O139" s="149"/>
      <c r="P139" s="149"/>
      <c r="Q139" s="149"/>
      <c r="R139" s="149"/>
      <c r="S139" s="149"/>
      <c r="T139" s="149"/>
      <c r="U139" s="149"/>
      <c r="V139" s="149"/>
      <c r="W139" s="149"/>
      <c r="X139" s="149"/>
      <c r="Y139" s="149"/>
      <c r="Z139" s="149"/>
      <c r="AA139" s="149"/>
      <c r="AB139" s="149"/>
      <c r="AC139" s="149"/>
      <c r="AD139" s="149"/>
      <c r="AE139" s="149"/>
      <c r="AF139" s="149"/>
      <c r="AG139" s="149"/>
      <c r="AH139" s="149"/>
      <c r="AI139" s="149"/>
      <c r="AJ139" s="149"/>
      <c r="BL139" s="164"/>
      <c r="BM139" s="165"/>
      <c r="BN139" s="165"/>
      <c r="BO139" s="165"/>
      <c r="BP139" s="165"/>
      <c r="BQ139" s="165"/>
      <c r="BR139" s="165"/>
      <c r="BS139" s="165"/>
      <c r="BT139" s="165"/>
      <c r="BU139" s="165"/>
      <c r="BV139" s="165"/>
      <c r="BW139" s="165"/>
      <c r="BX139" s="165"/>
      <c r="BY139" s="165"/>
      <c r="BZ139" s="165"/>
      <c r="CA139" s="165"/>
      <c r="CB139" s="165"/>
      <c r="CC139" s="165"/>
      <c r="CD139" s="165"/>
      <c r="CE139" s="165"/>
      <c r="CF139" s="165"/>
      <c r="CG139" s="165"/>
      <c r="CH139" s="165"/>
      <c r="CI139" s="165"/>
      <c r="CJ139" s="165"/>
      <c r="CK139" s="165"/>
      <c r="CL139" s="166"/>
    </row>
    <row r="140" spans="1:90" ht="4.5" customHeight="1">
      <c r="BL140" s="164"/>
      <c r="BM140" s="165"/>
      <c r="BN140" s="165"/>
      <c r="BO140" s="165"/>
      <c r="BP140" s="165"/>
      <c r="BQ140" s="165"/>
      <c r="BR140" s="165"/>
      <c r="BS140" s="165"/>
      <c r="BT140" s="165"/>
      <c r="BU140" s="165"/>
      <c r="BV140" s="165"/>
      <c r="BW140" s="165"/>
      <c r="BX140" s="165"/>
      <c r="BY140" s="165"/>
      <c r="BZ140" s="165"/>
      <c r="CA140" s="165"/>
      <c r="CB140" s="165"/>
      <c r="CC140" s="165"/>
      <c r="CD140" s="165"/>
      <c r="CE140" s="165"/>
      <c r="CF140" s="165"/>
      <c r="CG140" s="165"/>
      <c r="CH140" s="165"/>
      <c r="CI140" s="165"/>
      <c r="CJ140" s="165"/>
      <c r="CK140" s="165"/>
      <c r="CL140" s="166"/>
    </row>
    <row r="141" spans="1:90" ht="15" customHeight="1">
      <c r="A141" s="20" t="s">
        <v>153</v>
      </c>
      <c r="I141" s="149" t="s">
        <v>179</v>
      </c>
      <c r="J141" s="149"/>
      <c r="K141" s="149"/>
      <c r="L141" s="149"/>
      <c r="M141" s="149"/>
      <c r="N141" s="149"/>
      <c r="O141" s="149"/>
      <c r="P141" s="149"/>
      <c r="Q141" s="149"/>
      <c r="R141" s="149"/>
      <c r="S141" s="149"/>
      <c r="T141" s="149"/>
      <c r="U141" s="149"/>
      <c r="V141" s="149"/>
      <c r="W141" s="149"/>
      <c r="X141" s="149"/>
      <c r="Y141" s="149"/>
      <c r="Z141" s="149"/>
      <c r="AA141" s="149"/>
      <c r="AB141" s="149"/>
      <c r="AC141" s="149"/>
      <c r="AD141" s="149"/>
      <c r="AE141" s="149"/>
      <c r="AF141" s="149"/>
      <c r="AG141" s="149"/>
      <c r="AH141" s="149"/>
      <c r="AI141" s="149"/>
      <c r="AJ141" s="149"/>
      <c r="BL141" s="167"/>
      <c r="BM141" s="168"/>
      <c r="BN141" s="168"/>
      <c r="BO141" s="168"/>
      <c r="BP141" s="168"/>
      <c r="BQ141" s="168"/>
      <c r="BR141" s="168"/>
      <c r="BS141" s="168"/>
      <c r="BT141" s="168"/>
      <c r="BU141" s="168"/>
      <c r="BV141" s="168"/>
      <c r="BW141" s="168"/>
      <c r="BX141" s="168"/>
      <c r="BY141" s="168"/>
      <c r="BZ141" s="168"/>
      <c r="CA141" s="168"/>
      <c r="CB141" s="168"/>
      <c r="CC141" s="168"/>
      <c r="CD141" s="168"/>
      <c r="CE141" s="168"/>
      <c r="CF141" s="168"/>
      <c r="CG141" s="168"/>
      <c r="CH141" s="168"/>
      <c r="CI141" s="168"/>
      <c r="CJ141" s="168"/>
      <c r="CK141" s="168"/>
      <c r="CL141" s="169"/>
    </row>
    <row r="142" spans="1:90" ht="4.5" customHeight="1"/>
    <row r="143" spans="1:90">
      <c r="A143" s="20" t="s">
        <v>154</v>
      </c>
      <c r="I143" s="149" t="s">
        <v>181</v>
      </c>
      <c r="J143" s="149"/>
      <c r="K143" s="149"/>
      <c r="L143" s="149"/>
      <c r="M143" s="149"/>
      <c r="N143" s="149"/>
      <c r="O143" s="149"/>
      <c r="P143" s="149"/>
      <c r="Q143" s="149"/>
      <c r="R143" s="149"/>
      <c r="S143" s="149"/>
      <c r="T143" s="149"/>
      <c r="U143" s="149"/>
      <c r="V143" s="149"/>
      <c r="W143" s="149"/>
      <c r="X143" s="149"/>
      <c r="Y143" s="149"/>
      <c r="Z143" s="149"/>
      <c r="AA143" s="149"/>
      <c r="AB143" s="149"/>
      <c r="AC143" s="149"/>
      <c r="AD143" s="149"/>
      <c r="AE143" s="149"/>
      <c r="AF143" s="149"/>
      <c r="AG143" s="149"/>
      <c r="AH143" s="149"/>
      <c r="AI143" s="149"/>
      <c r="AJ143" s="149"/>
    </row>
    <row r="144" spans="1:90" ht="4.5" customHeight="1"/>
    <row r="145" spans="1:55">
      <c r="A145" s="20" t="s">
        <v>155</v>
      </c>
      <c r="AF145" s="21"/>
    </row>
    <row r="146" spans="1:55" ht="6.75" customHeight="1"/>
    <row r="147" spans="1:55" ht="18">
      <c r="B147" s="82" t="s">
        <v>156</v>
      </c>
      <c r="C147" s="82"/>
      <c r="D147" s="82"/>
      <c r="E147" s="82"/>
      <c r="F147" s="82"/>
      <c r="G147" s="82"/>
      <c r="H147" s="82"/>
      <c r="I147" s="82"/>
      <c r="J147" s="82"/>
      <c r="K147" s="82"/>
      <c r="L147" s="82"/>
      <c r="M147" s="82"/>
      <c r="N147" s="82"/>
      <c r="O147" s="82"/>
      <c r="P147" s="82"/>
      <c r="Q147" s="82"/>
      <c r="R147" s="82"/>
      <c r="S147" s="82"/>
      <c r="T147" s="82"/>
      <c r="U147" s="82"/>
      <c r="V147" s="82"/>
      <c r="W147" s="82"/>
      <c r="X147" s="83" t="s">
        <v>146</v>
      </c>
      <c r="Y147" s="83"/>
      <c r="Z147" s="83"/>
      <c r="AA147" s="84">
        <v>1480</v>
      </c>
      <c r="AB147" s="84"/>
      <c r="AC147" s="84"/>
      <c r="AD147" s="85" t="s">
        <v>102</v>
      </c>
      <c r="AE147" s="85"/>
      <c r="AF147" s="85"/>
      <c r="AK147" s="157"/>
      <c r="AL147" s="158"/>
      <c r="AM147" s="159"/>
      <c r="BC147" s="22"/>
    </row>
    <row r="148" spans="1:55" ht="18">
      <c r="B148" s="82" t="s">
        <v>157</v>
      </c>
      <c r="C148" s="82"/>
      <c r="D148" s="82"/>
      <c r="E148" s="82"/>
      <c r="F148" s="82"/>
      <c r="G148" s="82"/>
      <c r="H148" s="82"/>
      <c r="I148" s="82"/>
      <c r="J148" s="82"/>
      <c r="K148" s="82"/>
      <c r="L148" s="82"/>
      <c r="M148" s="82"/>
      <c r="N148" s="82"/>
      <c r="O148" s="82"/>
      <c r="P148" s="82"/>
      <c r="Q148" s="82"/>
      <c r="R148" s="82"/>
      <c r="S148" s="82"/>
      <c r="T148" s="82"/>
      <c r="U148" s="82"/>
      <c r="V148" s="82"/>
      <c r="W148" s="82"/>
      <c r="X148" s="83" t="s">
        <v>145</v>
      </c>
      <c r="Y148" s="83"/>
      <c r="Z148" s="83"/>
      <c r="AA148" s="84">
        <v>1230</v>
      </c>
      <c r="AB148" s="84"/>
      <c r="AC148" s="84"/>
      <c r="AD148" s="85" t="s">
        <v>102</v>
      </c>
      <c r="AE148" s="85"/>
      <c r="AF148" s="85"/>
      <c r="AK148" s="157"/>
      <c r="AL148" s="158"/>
      <c r="AM148" s="159"/>
      <c r="BC148" s="22"/>
    </row>
    <row r="149" spans="1:55" ht="18">
      <c r="B149" s="82" t="s">
        <v>158</v>
      </c>
      <c r="C149" s="82"/>
      <c r="D149" s="82"/>
      <c r="E149" s="82"/>
      <c r="F149" s="82"/>
      <c r="G149" s="82"/>
      <c r="H149" s="82"/>
      <c r="I149" s="82"/>
      <c r="J149" s="82"/>
      <c r="K149" s="82"/>
      <c r="L149" s="82"/>
      <c r="M149" s="82"/>
      <c r="N149" s="82"/>
      <c r="O149" s="82"/>
      <c r="P149" s="82"/>
      <c r="Q149" s="82"/>
      <c r="R149" s="82"/>
      <c r="S149" s="82"/>
      <c r="T149" s="82"/>
      <c r="U149" s="82"/>
      <c r="V149" s="82"/>
      <c r="W149" s="82"/>
      <c r="X149" s="83" t="s">
        <v>144</v>
      </c>
      <c r="Y149" s="83"/>
      <c r="Z149" s="83"/>
      <c r="AA149" s="91">
        <v>1.41</v>
      </c>
      <c r="AB149" s="91"/>
      <c r="AC149" s="91"/>
      <c r="AD149" s="85" t="s">
        <v>7</v>
      </c>
      <c r="AE149" s="85"/>
      <c r="AF149" s="85"/>
    </row>
    <row r="150" spans="1:55" ht="7.5" customHeight="1"/>
    <row r="151" spans="1:55">
      <c r="A151" s="20" t="s">
        <v>161</v>
      </c>
    </row>
    <row r="152" spans="1:55" ht="6" customHeight="1"/>
    <row r="153" spans="1:55" ht="15" customHeight="1">
      <c r="B153" s="44" t="s">
        <v>171</v>
      </c>
      <c r="C153" s="46"/>
      <c r="D153" s="46"/>
      <c r="E153" s="46"/>
      <c r="F153" s="46"/>
      <c r="G153" s="46"/>
      <c r="H153" s="46"/>
      <c r="I153" s="46"/>
      <c r="J153" s="46"/>
      <c r="K153" s="46"/>
      <c r="L153" s="46"/>
      <c r="M153" s="46"/>
      <c r="N153" s="46"/>
      <c r="O153" s="46"/>
      <c r="P153" s="46"/>
      <c r="Q153" s="46"/>
      <c r="R153" s="46"/>
      <c r="S153" s="46"/>
      <c r="T153" s="46"/>
      <c r="U153" s="46"/>
      <c r="V153" s="46"/>
      <c r="W153" s="46"/>
      <c r="X153" s="46"/>
      <c r="Y153" s="46"/>
      <c r="Z153" s="46"/>
      <c r="AA153" s="46"/>
      <c r="AB153" s="46"/>
      <c r="AC153" s="51"/>
      <c r="AD153" s="148"/>
      <c r="AE153" s="148"/>
      <c r="AF153" s="148"/>
      <c r="AQ153" s="25" t="b">
        <v>1</v>
      </c>
    </row>
    <row r="154" spans="1:55" ht="15" customHeight="1">
      <c r="B154" s="153" t="s">
        <v>173</v>
      </c>
      <c r="C154" s="154"/>
      <c r="D154" s="154"/>
      <c r="E154" s="154"/>
      <c r="F154" s="154"/>
      <c r="G154" s="154"/>
      <c r="H154" s="154"/>
      <c r="I154" s="154"/>
      <c r="J154" s="154"/>
      <c r="K154" s="154"/>
      <c r="L154" s="154"/>
      <c r="M154" s="154"/>
      <c r="N154" s="154"/>
      <c r="O154" s="154"/>
      <c r="P154" s="154"/>
      <c r="Q154" s="154"/>
      <c r="R154" s="154"/>
      <c r="S154" s="154"/>
      <c r="T154" s="154"/>
      <c r="U154" s="154"/>
      <c r="V154" s="154"/>
      <c r="W154" s="154"/>
      <c r="X154" s="154"/>
      <c r="Y154" s="154"/>
      <c r="Z154" s="154"/>
      <c r="AA154" s="154"/>
      <c r="AB154" s="154"/>
      <c r="AC154" s="155"/>
      <c r="AD154" s="148"/>
      <c r="AE154" s="148"/>
      <c r="AF154" s="148"/>
      <c r="AQ154" s="25" t="b">
        <v>1</v>
      </c>
    </row>
    <row r="155" spans="1:55" ht="3" customHeight="1"/>
    <row r="156" spans="1:55" ht="15" customHeight="1">
      <c r="B156" s="150" t="s">
        <v>162</v>
      </c>
      <c r="C156" s="151"/>
      <c r="D156" s="151"/>
      <c r="E156" s="151"/>
      <c r="F156" s="151"/>
      <c r="G156" s="151"/>
      <c r="H156" s="151"/>
      <c r="I156" s="151"/>
      <c r="J156" s="151"/>
      <c r="K156" s="151"/>
      <c r="L156" s="151"/>
      <c r="M156" s="151"/>
      <c r="N156" s="151"/>
      <c r="O156" s="151"/>
      <c r="P156" s="151"/>
      <c r="Q156" s="151"/>
      <c r="R156" s="151"/>
      <c r="S156" s="152"/>
      <c r="T156" s="92" t="s">
        <v>103</v>
      </c>
      <c r="U156" s="93"/>
      <c r="V156" s="93"/>
      <c r="W156" s="93"/>
      <c r="X156" s="93"/>
      <c r="Y156" s="93"/>
      <c r="Z156" s="93"/>
      <c r="AA156" s="93"/>
      <c r="AB156" s="93"/>
      <c r="AC156" s="93"/>
      <c r="AD156" s="93"/>
      <c r="AE156" s="93"/>
      <c r="AF156" s="94"/>
      <c r="AO156" s="44"/>
      <c r="AP156" s="46"/>
      <c r="AQ156" s="47"/>
      <c r="AR156" s="44"/>
      <c r="AS156" s="45"/>
      <c r="AT156" s="146"/>
      <c r="AU156" s="147"/>
      <c r="AV156" s="44"/>
      <c r="AW156" s="46"/>
      <c r="AX156" s="46"/>
      <c r="AY156" s="46"/>
      <c r="AZ156" s="51"/>
    </row>
    <row r="157" spans="1:55" ht="18">
      <c r="B157" s="82" t="s">
        <v>158</v>
      </c>
      <c r="C157" s="82"/>
      <c r="D157" s="82"/>
      <c r="E157" s="82"/>
      <c r="F157" s="82"/>
      <c r="G157" s="82"/>
      <c r="H157" s="82"/>
      <c r="I157" s="82"/>
      <c r="J157" s="82"/>
      <c r="K157" s="82"/>
      <c r="L157" s="82"/>
      <c r="M157" s="82"/>
      <c r="N157" s="82"/>
      <c r="O157" s="82"/>
      <c r="P157" s="82"/>
      <c r="Q157" s="82"/>
      <c r="R157" s="82"/>
      <c r="S157" s="82"/>
      <c r="T157" s="82"/>
      <c r="U157" s="82"/>
      <c r="V157" s="82"/>
      <c r="W157" s="82"/>
      <c r="X157" s="83" t="s">
        <v>142</v>
      </c>
      <c r="Y157" s="83"/>
      <c r="Z157" s="83"/>
      <c r="AA157" s="91">
        <v>1.1000000000000001</v>
      </c>
      <c r="AB157" s="91"/>
      <c r="AC157" s="91"/>
      <c r="AD157" s="85" t="s">
        <v>7</v>
      </c>
      <c r="AE157" s="85"/>
      <c r="AF157" s="85"/>
    </row>
    <row r="158" spans="1:55" ht="30" customHeight="1">
      <c r="B158" s="143" t="s">
        <v>172</v>
      </c>
      <c r="C158" s="144"/>
      <c r="D158" s="144"/>
      <c r="E158" s="144"/>
      <c r="F158" s="144"/>
      <c r="G158" s="144"/>
      <c r="H158" s="144"/>
      <c r="I158" s="144"/>
      <c r="J158" s="144"/>
      <c r="K158" s="144"/>
      <c r="L158" s="144"/>
      <c r="M158" s="144"/>
      <c r="N158" s="144"/>
      <c r="O158" s="144"/>
      <c r="P158" s="144"/>
      <c r="Q158" s="144"/>
      <c r="R158" s="144"/>
      <c r="S158" s="144"/>
      <c r="T158" s="144"/>
      <c r="U158" s="144"/>
      <c r="V158" s="144"/>
      <c r="W158" s="145"/>
      <c r="X158" s="97" t="s">
        <v>143</v>
      </c>
      <c r="Y158" s="83"/>
      <c r="Z158" s="83"/>
      <c r="AA158" s="91"/>
      <c r="AB158" s="91"/>
      <c r="AC158" s="91"/>
      <c r="AD158" s="85" t="s">
        <v>111</v>
      </c>
      <c r="AE158" s="85"/>
      <c r="AF158" s="85"/>
      <c r="AK158" s="98"/>
      <c r="AL158" s="98"/>
      <c r="AM158" s="98"/>
      <c r="AN158" s="85"/>
      <c r="AO158" s="85"/>
      <c r="AP158" s="85"/>
      <c r="AR158" s="22"/>
      <c r="AS158" s="85"/>
      <c r="AT158" s="85"/>
      <c r="AU158" s="85"/>
      <c r="AY158" s="43"/>
    </row>
    <row r="159" spans="1:55" ht="5.25" customHeight="1"/>
    <row r="160" spans="1:55" ht="15" customHeight="1">
      <c r="B160" s="39" t="s">
        <v>175</v>
      </c>
      <c r="O160" s="21"/>
      <c r="P160" s="21"/>
    </row>
    <row r="161" spans="2:49" ht="15" customHeight="1">
      <c r="B161" s="123" t="s">
        <v>135</v>
      </c>
      <c r="C161" s="123"/>
      <c r="D161" s="123"/>
      <c r="E161" s="123" t="s">
        <v>120</v>
      </c>
      <c r="F161" s="123"/>
      <c r="G161" s="123"/>
      <c r="H161" s="120">
        <v>1</v>
      </c>
      <c r="I161" s="120"/>
      <c r="J161" s="120"/>
      <c r="K161" s="120">
        <v>2</v>
      </c>
      <c r="L161" s="120"/>
      <c r="M161" s="120"/>
      <c r="N161" s="120">
        <v>3</v>
      </c>
      <c r="O161" s="120"/>
      <c r="P161" s="120"/>
      <c r="Q161" s="120">
        <v>4</v>
      </c>
      <c r="R161" s="120"/>
      <c r="S161" s="120"/>
      <c r="T161" s="120"/>
      <c r="U161" s="120">
        <v>5</v>
      </c>
      <c r="V161" s="120"/>
      <c r="W161" s="120"/>
      <c r="X161" s="120">
        <v>6</v>
      </c>
      <c r="Y161" s="120"/>
      <c r="Z161" s="120"/>
      <c r="AA161" s="120">
        <v>7</v>
      </c>
      <c r="AB161" s="120"/>
      <c r="AC161" s="120"/>
      <c r="AD161" s="120">
        <v>8</v>
      </c>
      <c r="AE161" s="120"/>
      <c r="AF161" s="120"/>
    </row>
    <row r="162" spans="2:49" ht="15" customHeight="1">
      <c r="B162" s="123" t="s">
        <v>136</v>
      </c>
      <c r="C162" s="123"/>
      <c r="D162" s="123"/>
      <c r="E162" s="123" t="s">
        <v>9</v>
      </c>
      <c r="F162" s="123"/>
      <c r="G162" s="123"/>
      <c r="H162" s="160">
        <v>1.47</v>
      </c>
      <c r="I162" s="160"/>
      <c r="J162" s="160"/>
      <c r="K162" s="160">
        <v>1.47</v>
      </c>
      <c r="L162" s="160"/>
      <c r="M162" s="160"/>
      <c r="N162" s="160"/>
      <c r="O162" s="160"/>
      <c r="P162" s="160"/>
      <c r="Q162" s="160"/>
      <c r="R162" s="160"/>
      <c r="S162" s="160"/>
      <c r="T162" s="160"/>
      <c r="U162" s="160"/>
      <c r="V162" s="160"/>
      <c r="W162" s="160"/>
      <c r="X162" s="160"/>
      <c r="Y162" s="160"/>
      <c r="Z162" s="160"/>
      <c r="AA162" s="160"/>
      <c r="AB162" s="160"/>
      <c r="AC162" s="160"/>
      <c r="AD162" s="160"/>
      <c r="AE162" s="160"/>
      <c r="AF162" s="160"/>
    </row>
    <row r="163" spans="2:49" ht="15" customHeight="1">
      <c r="B163" s="123" t="s">
        <v>137</v>
      </c>
      <c r="C163" s="123"/>
      <c r="D163" s="123"/>
      <c r="E163" s="123" t="s">
        <v>116</v>
      </c>
      <c r="F163" s="123"/>
      <c r="G163" s="123"/>
      <c r="H163" s="121">
        <v>150</v>
      </c>
      <c r="I163" s="121"/>
      <c r="J163" s="121"/>
      <c r="K163" s="121">
        <v>150</v>
      </c>
      <c r="L163" s="121"/>
      <c r="M163" s="121"/>
      <c r="N163" s="121"/>
      <c r="O163" s="121"/>
      <c r="P163" s="121"/>
      <c r="Q163" s="121"/>
      <c r="R163" s="121"/>
      <c r="S163" s="121"/>
      <c r="T163" s="121"/>
      <c r="U163" s="121"/>
      <c r="V163" s="121"/>
      <c r="W163" s="121"/>
      <c r="X163" s="121"/>
      <c r="Y163" s="121"/>
      <c r="Z163" s="121"/>
      <c r="AA163" s="121"/>
      <c r="AB163" s="121"/>
      <c r="AC163" s="121"/>
      <c r="AD163" s="121"/>
      <c r="AE163" s="121"/>
      <c r="AF163" s="121"/>
    </row>
    <row r="164" spans="2:49" ht="15" hidden="1" customHeight="1">
      <c r="B164" s="123" t="s">
        <v>137</v>
      </c>
      <c r="C164" s="123"/>
      <c r="D164" s="123"/>
      <c r="E164" s="123" t="s">
        <v>131</v>
      </c>
      <c r="F164" s="123"/>
      <c r="G164" s="123"/>
      <c r="H164" s="122">
        <f>H163/1000</f>
        <v>0.15</v>
      </c>
      <c r="I164" s="122"/>
      <c r="J164" s="122"/>
      <c r="K164" s="122">
        <f>K163/1000</f>
        <v>0.15</v>
      </c>
      <c r="L164" s="122"/>
      <c r="M164" s="122"/>
      <c r="N164" s="122">
        <f>N163/1000</f>
        <v>0</v>
      </c>
      <c r="O164" s="122"/>
      <c r="P164" s="122"/>
      <c r="Q164" s="122">
        <f>Q163/1000</f>
        <v>0</v>
      </c>
      <c r="R164" s="122"/>
      <c r="S164" s="122"/>
      <c r="T164" s="122"/>
      <c r="U164" s="122">
        <f>U163/1000</f>
        <v>0</v>
      </c>
      <c r="V164" s="122"/>
      <c r="W164" s="122"/>
      <c r="X164" s="122">
        <f>X163/1000</f>
        <v>0</v>
      </c>
      <c r="Y164" s="122"/>
      <c r="Z164" s="122"/>
      <c r="AA164" s="122">
        <f>AA163/1000</f>
        <v>0</v>
      </c>
      <c r="AB164" s="122"/>
      <c r="AC164" s="122"/>
      <c r="AD164" s="122">
        <f>AD163/1000</f>
        <v>0</v>
      </c>
      <c r="AE164" s="122"/>
      <c r="AF164" s="122"/>
    </row>
    <row r="165" spans="2:49" ht="15" hidden="1" customHeight="1">
      <c r="B165" s="123" t="s">
        <v>121</v>
      </c>
      <c r="C165" s="123"/>
      <c r="D165" s="123"/>
      <c r="E165" s="123" t="s">
        <v>129</v>
      </c>
      <c r="F165" s="123"/>
      <c r="G165" s="123"/>
      <c r="H165" s="120">
        <f>$AT$26*H164*H162</f>
        <v>1.43325E-2</v>
      </c>
      <c r="I165" s="120"/>
      <c r="J165" s="120"/>
      <c r="K165" s="120">
        <f>$AT$26*K164*K162</f>
        <v>1.43325E-2</v>
      </c>
      <c r="L165" s="120"/>
      <c r="M165" s="120"/>
      <c r="N165" s="120">
        <f>$AT$26*N164*N162</f>
        <v>0</v>
      </c>
      <c r="O165" s="120"/>
      <c r="P165" s="120"/>
      <c r="Q165" s="120">
        <f>$AT$26*Q164*Q162</f>
        <v>0</v>
      </c>
      <c r="R165" s="120"/>
      <c r="S165" s="120"/>
      <c r="T165" s="120"/>
      <c r="U165" s="120">
        <f>$AT$26*U164*U162</f>
        <v>0</v>
      </c>
      <c r="V165" s="120"/>
      <c r="W165" s="120"/>
      <c r="X165" s="120">
        <f>$AT$26*X164*X162</f>
        <v>0</v>
      </c>
      <c r="Y165" s="120"/>
      <c r="Z165" s="120"/>
      <c r="AA165" s="120">
        <f>$AT$26*AA164*AA162</f>
        <v>0</v>
      </c>
      <c r="AB165" s="120"/>
      <c r="AC165" s="120"/>
      <c r="AD165" s="120">
        <f>$AT$26*AD164*AD162</f>
        <v>0</v>
      </c>
      <c r="AE165" s="120"/>
      <c r="AF165" s="120"/>
      <c r="AQ165" s="22"/>
    </row>
    <row r="166" spans="2:49" ht="4.5" customHeight="1">
      <c r="B166" s="36"/>
      <c r="C166" s="36"/>
      <c r="D166" s="36"/>
      <c r="H166" s="41"/>
      <c r="I166" s="41"/>
      <c r="J166" s="41"/>
      <c r="K166" s="41"/>
      <c r="L166" s="41"/>
      <c r="M166" s="41"/>
      <c r="N166" s="41"/>
      <c r="O166" s="42"/>
      <c r="P166" s="42"/>
      <c r="Q166" s="41"/>
      <c r="R166" s="41"/>
      <c r="S166" s="41"/>
      <c r="T166" s="41"/>
      <c r="U166" s="41"/>
      <c r="V166" s="41"/>
      <c r="W166" s="41"/>
      <c r="X166" s="41"/>
      <c r="Y166" s="41"/>
      <c r="Z166" s="41"/>
      <c r="AA166" s="41"/>
      <c r="AB166" s="41"/>
      <c r="AC166" s="41"/>
      <c r="AD166" s="41"/>
      <c r="AE166" s="41"/>
      <c r="AF166" s="41"/>
      <c r="AG166" s="41"/>
      <c r="AH166" s="41"/>
    </row>
    <row r="167" spans="2:49" ht="19.5" customHeight="1">
      <c r="B167" s="39" t="s">
        <v>176</v>
      </c>
      <c r="H167" s="41"/>
      <c r="I167" s="41"/>
      <c r="J167" s="41"/>
      <c r="K167" s="41"/>
      <c r="L167" s="41"/>
      <c r="M167" s="41"/>
      <c r="N167" s="41"/>
      <c r="O167" s="42"/>
      <c r="P167" s="42"/>
      <c r="Q167" s="41"/>
      <c r="R167" s="41"/>
      <c r="S167" s="41"/>
      <c r="T167" s="41"/>
      <c r="U167" s="41"/>
      <c r="V167" s="41"/>
      <c r="W167" s="41"/>
      <c r="X167" s="41"/>
      <c r="Y167" s="41"/>
      <c r="Z167" s="41"/>
      <c r="AA167" s="41"/>
      <c r="AB167" s="41"/>
      <c r="AC167" s="41"/>
      <c r="AD167" s="41"/>
      <c r="AE167" s="41"/>
      <c r="AF167" s="41"/>
      <c r="AG167" s="41"/>
      <c r="AH167" s="41"/>
    </row>
    <row r="168" spans="2:49" ht="15" customHeight="1">
      <c r="B168" s="123" t="s">
        <v>119</v>
      </c>
      <c r="C168" s="123"/>
      <c r="D168" s="123"/>
      <c r="E168" s="123" t="s">
        <v>120</v>
      </c>
      <c r="F168" s="123"/>
      <c r="G168" s="123"/>
      <c r="H168" s="120">
        <v>1</v>
      </c>
      <c r="I168" s="120"/>
      <c r="J168" s="120"/>
      <c r="K168" s="120">
        <v>2</v>
      </c>
      <c r="L168" s="120"/>
      <c r="M168" s="120"/>
      <c r="N168" s="120">
        <v>3</v>
      </c>
      <c r="O168" s="120"/>
      <c r="P168" s="120"/>
      <c r="Q168" s="120">
        <v>4</v>
      </c>
      <c r="R168" s="120"/>
      <c r="S168" s="120"/>
      <c r="T168" s="120"/>
      <c r="U168" s="134">
        <v>5</v>
      </c>
      <c r="V168" s="135"/>
      <c r="W168" s="136"/>
      <c r="X168" s="120">
        <v>6</v>
      </c>
      <c r="Y168" s="120"/>
      <c r="Z168" s="120"/>
      <c r="AA168" s="120">
        <v>7</v>
      </c>
      <c r="AB168" s="120"/>
      <c r="AC168" s="120"/>
      <c r="AD168" s="120">
        <v>8</v>
      </c>
      <c r="AE168" s="120"/>
      <c r="AF168" s="120"/>
    </row>
    <row r="169" spans="2:49" ht="15" customHeight="1">
      <c r="B169" s="123" t="s">
        <v>122</v>
      </c>
      <c r="C169" s="123"/>
      <c r="D169" s="123"/>
      <c r="E169" s="123" t="s">
        <v>116</v>
      </c>
      <c r="F169" s="123"/>
      <c r="G169" s="123"/>
      <c r="H169" s="121">
        <v>930</v>
      </c>
      <c r="I169" s="121"/>
      <c r="J169" s="121"/>
      <c r="K169" s="121"/>
      <c r="L169" s="121"/>
      <c r="M169" s="121"/>
      <c r="N169" s="121"/>
      <c r="O169" s="121"/>
      <c r="P169" s="121"/>
      <c r="Q169" s="121"/>
      <c r="R169" s="121"/>
      <c r="S169" s="121"/>
      <c r="T169" s="121"/>
      <c r="U169" s="124"/>
      <c r="V169" s="125"/>
      <c r="W169" s="126"/>
      <c r="X169" s="121"/>
      <c r="Y169" s="121"/>
      <c r="Z169" s="121"/>
      <c r="AA169" s="121"/>
      <c r="AB169" s="121"/>
      <c r="AC169" s="121"/>
      <c r="AD169" s="121"/>
      <c r="AE169" s="121"/>
      <c r="AF169" s="121"/>
    </row>
    <row r="170" spans="2:49" ht="19.5" hidden="1" customHeight="1">
      <c r="B170" s="137" t="s">
        <v>122</v>
      </c>
      <c r="C170" s="138"/>
      <c r="D170" s="139"/>
      <c r="E170" s="123" t="s">
        <v>131</v>
      </c>
      <c r="F170" s="123"/>
      <c r="G170" s="123"/>
      <c r="H170" s="122">
        <f>H169/1000</f>
        <v>0.93</v>
      </c>
      <c r="I170" s="122"/>
      <c r="J170" s="122"/>
      <c r="K170" s="122">
        <f>K169/1000</f>
        <v>0</v>
      </c>
      <c r="L170" s="122"/>
      <c r="M170" s="122"/>
      <c r="N170" s="122">
        <f>N169/1000</f>
        <v>0</v>
      </c>
      <c r="O170" s="122"/>
      <c r="P170" s="122"/>
      <c r="Q170" s="122">
        <f>Q169/1000</f>
        <v>0</v>
      </c>
      <c r="R170" s="122"/>
      <c r="S170" s="122"/>
      <c r="T170" s="122"/>
      <c r="U170" s="140">
        <f>U169/1000</f>
        <v>0</v>
      </c>
      <c r="V170" s="141"/>
      <c r="W170" s="142"/>
      <c r="X170" s="122">
        <f>X169/1000</f>
        <v>0</v>
      </c>
      <c r="Y170" s="122"/>
      <c r="Z170" s="122"/>
      <c r="AA170" s="122">
        <f>AA169/1000</f>
        <v>0</v>
      </c>
      <c r="AB170" s="122"/>
      <c r="AC170" s="122"/>
      <c r="AD170" s="122">
        <f>AD169/1000</f>
        <v>0</v>
      </c>
      <c r="AE170" s="122"/>
      <c r="AF170" s="122"/>
    </row>
    <row r="171" spans="2:49" ht="15" hidden="1" customHeight="1">
      <c r="B171" s="123" t="s">
        <v>123</v>
      </c>
      <c r="C171" s="123"/>
      <c r="D171" s="123"/>
      <c r="E171" s="123" t="s">
        <v>128</v>
      </c>
      <c r="F171" s="123"/>
      <c r="G171" s="123"/>
      <c r="H171" s="120">
        <f>$AT$26*H170*$AA$27</f>
        <v>6.6495000000000012E-2</v>
      </c>
      <c r="I171" s="120"/>
      <c r="J171" s="120"/>
      <c r="K171" s="120">
        <f>$AT$26*K170*$AA$27</f>
        <v>0</v>
      </c>
      <c r="L171" s="120"/>
      <c r="M171" s="120"/>
      <c r="N171" s="120">
        <f>$AT$26*N170*$AA$27</f>
        <v>0</v>
      </c>
      <c r="O171" s="120"/>
      <c r="P171" s="120"/>
      <c r="Q171" s="120">
        <f>$AT$26*Q170*$AA$27</f>
        <v>0</v>
      </c>
      <c r="R171" s="120"/>
      <c r="S171" s="120"/>
      <c r="T171" s="120"/>
      <c r="U171" s="134">
        <f>$AT$26*U170*$AA$27</f>
        <v>0</v>
      </c>
      <c r="V171" s="135"/>
      <c r="W171" s="136"/>
      <c r="X171" s="120">
        <f>$AT$26*X170*$AA$27</f>
        <v>0</v>
      </c>
      <c r="Y171" s="120"/>
      <c r="Z171" s="120"/>
      <c r="AA171" s="120">
        <f>$AT$26*AA170*$AA$27</f>
        <v>0</v>
      </c>
      <c r="AB171" s="120"/>
      <c r="AC171" s="120"/>
      <c r="AD171" s="120">
        <f>$AT$26*AD170*$AA$27</f>
        <v>0</v>
      </c>
      <c r="AE171" s="120"/>
      <c r="AF171" s="120"/>
      <c r="AQ171" s="64"/>
      <c r="AU171" s="40"/>
      <c r="AV171" s="127"/>
      <c r="AW171" s="128"/>
    </row>
    <row r="172" spans="2:49" ht="7.5" customHeight="1">
      <c r="B172" s="62"/>
      <c r="D172" s="52"/>
      <c r="E172" s="53"/>
      <c r="F172" s="53"/>
      <c r="G172" s="53"/>
      <c r="H172" s="53"/>
      <c r="I172" s="54"/>
      <c r="K172" s="55"/>
      <c r="L172" s="56"/>
      <c r="M172" s="57"/>
      <c r="N172" s="58"/>
      <c r="P172" s="53"/>
      <c r="Q172" s="53"/>
      <c r="R172" s="53"/>
      <c r="S172" s="57"/>
      <c r="T172" s="57"/>
      <c r="Y172" s="61"/>
      <c r="Z172" s="61"/>
      <c r="AA172" s="61"/>
      <c r="AB172" s="61"/>
      <c r="AC172" s="61"/>
      <c r="AD172" s="61"/>
      <c r="AE172" s="61"/>
      <c r="AF172" s="61"/>
      <c r="AK172" s="127"/>
      <c r="AL172" s="129"/>
      <c r="AM172" s="128"/>
      <c r="AQ172" s="76"/>
      <c r="AR172" s="22"/>
      <c r="AT172" s="103"/>
      <c r="AU172" s="103"/>
    </row>
    <row r="173" spans="2:49" ht="3" customHeight="1">
      <c r="B173" s="62"/>
      <c r="D173" s="65"/>
      <c r="E173" s="53"/>
      <c r="F173" s="53"/>
      <c r="G173" s="53"/>
      <c r="H173" s="53"/>
      <c r="I173" s="54"/>
      <c r="K173" s="55"/>
      <c r="L173" s="56"/>
      <c r="M173" s="57"/>
      <c r="N173" s="66"/>
      <c r="P173" s="53"/>
      <c r="Q173" s="53"/>
      <c r="R173" s="53"/>
      <c r="S173" s="57"/>
      <c r="T173" s="57"/>
      <c r="Y173" s="61"/>
      <c r="Z173" s="61"/>
      <c r="AA173" s="61"/>
      <c r="AB173" s="61"/>
      <c r="AC173" s="61"/>
      <c r="AD173" s="61"/>
      <c r="AE173" s="61"/>
      <c r="AF173" s="61"/>
      <c r="AK173" s="67"/>
      <c r="AL173" s="67"/>
      <c r="AM173" s="67"/>
      <c r="AQ173" s="68"/>
      <c r="AR173" s="21"/>
      <c r="AT173" s="77"/>
      <c r="AU173" s="77"/>
    </row>
    <row r="174" spans="2:49" ht="19.5" customHeight="1">
      <c r="W174" s="19" t="s">
        <v>104</v>
      </c>
      <c r="X174" s="23" t="s">
        <v>184</v>
      </c>
    </row>
    <row r="175" spans="2:49" ht="15" customHeight="1">
      <c r="O175" s="21"/>
      <c r="P175" s="23"/>
      <c r="Q175" s="23"/>
      <c r="R175" s="23"/>
      <c r="U175" s="23"/>
      <c r="V175" s="23"/>
      <c r="W175" s="23"/>
      <c r="X175" s="23"/>
      <c r="Y175" s="23"/>
    </row>
    <row r="176" spans="2:49" ht="18">
      <c r="AE176" s="40" t="s">
        <v>124</v>
      </c>
      <c r="AF176" s="119">
        <v>65</v>
      </c>
      <c r="AG176" s="119"/>
      <c r="AH176" s="119"/>
      <c r="AI176" s="119"/>
    </row>
    <row r="179" spans="1:47">
      <c r="K179" s="130" t="s">
        <v>117</v>
      </c>
      <c r="L179" s="130"/>
      <c r="O179" s="21"/>
      <c r="X179" s="132" t="s">
        <v>118</v>
      </c>
      <c r="Y179" s="133"/>
    </row>
    <row r="180" spans="1:47" ht="5.25" customHeight="1">
      <c r="H180" s="37"/>
      <c r="I180" s="37"/>
      <c r="J180" s="37"/>
      <c r="K180" s="131"/>
      <c r="L180" s="131"/>
      <c r="M180" s="37"/>
      <c r="N180" s="37"/>
      <c r="O180" s="37"/>
      <c r="X180" s="133"/>
      <c r="Y180" s="133"/>
      <c r="Z180" s="38"/>
    </row>
    <row r="181" spans="1:47" ht="5.25" customHeight="1">
      <c r="H181" s="59"/>
      <c r="I181" s="21"/>
      <c r="J181" s="21"/>
      <c r="K181" s="21"/>
      <c r="L181" s="21"/>
      <c r="M181" s="21"/>
      <c r="N181" s="21"/>
      <c r="O181" s="21"/>
    </row>
    <row r="182" spans="1:47" ht="5.25" customHeight="1" thickBot="1"/>
    <row r="183" spans="1:47" ht="15" customHeight="1" thickTop="1" thickBot="1">
      <c r="A183" s="104">
        <v>1480</v>
      </c>
      <c r="B183" s="104"/>
      <c r="C183" s="104"/>
      <c r="D183" s="104"/>
      <c r="E183" s="104"/>
      <c r="G183" s="33"/>
      <c r="H183" s="115" t="s">
        <v>114</v>
      </c>
      <c r="I183" s="116"/>
      <c r="J183" s="116"/>
      <c r="K183" s="116"/>
      <c r="L183" s="116"/>
      <c r="M183" s="116"/>
      <c r="N183" s="116"/>
      <c r="O183" s="117"/>
      <c r="P183" s="33"/>
      <c r="Q183" s="33"/>
      <c r="R183" s="33"/>
      <c r="S183" s="33"/>
      <c r="T183" s="33"/>
      <c r="U183" s="33"/>
      <c r="V183" s="33"/>
      <c r="W183" s="33"/>
      <c r="X183" s="33"/>
      <c r="Y183" s="34" t="s">
        <v>115</v>
      </c>
      <c r="Z183" s="35"/>
      <c r="AA183" s="33"/>
      <c r="AC183" s="78" t="s">
        <v>138</v>
      </c>
      <c r="AD183" s="60"/>
      <c r="AE183" s="60"/>
      <c r="AF183" s="60"/>
      <c r="AG183" s="60"/>
    </row>
    <row r="184" spans="1:47" ht="16.5" thickTop="1" thickBot="1">
      <c r="A184" s="104"/>
      <c r="B184" s="104"/>
      <c r="C184" s="104"/>
      <c r="D184" s="104"/>
      <c r="E184" s="104"/>
      <c r="H184" s="118"/>
      <c r="I184" s="118"/>
      <c r="J184" s="118"/>
      <c r="AE184" s="119">
        <v>1415</v>
      </c>
      <c r="AF184" s="119"/>
      <c r="AG184" s="119"/>
      <c r="AH184" s="119"/>
      <c r="AI184" s="119"/>
      <c r="AJ184" s="119"/>
      <c r="AU184" s="75"/>
    </row>
    <row r="185" spans="1:47" ht="18.75" thickTop="1">
      <c r="I185" s="105" t="s">
        <v>167</v>
      </c>
      <c r="J185" s="106"/>
      <c r="K185" s="106"/>
      <c r="L185" s="106"/>
      <c r="M185" s="106"/>
      <c r="N185" s="107"/>
      <c r="AN185" s="113"/>
      <c r="AO185" s="114"/>
      <c r="AP185" s="48"/>
      <c r="AQ185" s="49"/>
      <c r="AR185" s="49"/>
      <c r="AS185" s="49"/>
      <c r="AT185" s="50"/>
      <c r="AU185" s="24"/>
    </row>
    <row r="186" spans="1:47" ht="15.75" thickBot="1">
      <c r="I186" s="109">
        <v>1.44</v>
      </c>
      <c r="J186" s="110"/>
      <c r="K186" s="110"/>
      <c r="L186" s="111" t="s">
        <v>7</v>
      </c>
      <c r="M186" s="111"/>
      <c r="N186" s="112"/>
      <c r="AN186" s="113"/>
      <c r="AO186" s="114"/>
      <c r="AP186" s="74"/>
      <c r="AQ186" s="46"/>
      <c r="AR186" s="46"/>
      <c r="AS186" s="46"/>
      <c r="AT186" s="51"/>
      <c r="AU186" s="24"/>
    </row>
    <row r="187" spans="1:47" ht="15.75" thickTop="1">
      <c r="AN187" s="113"/>
      <c r="AO187" s="114"/>
      <c r="AP187" s="74"/>
      <c r="AQ187" s="46"/>
      <c r="AR187" s="46"/>
      <c r="AS187" s="46"/>
      <c r="AT187" s="51"/>
      <c r="AU187" s="24"/>
    </row>
    <row r="191" spans="1:47">
      <c r="N191" s="102">
        <f>IF(AA148=0,"?",AA148)</f>
        <v>1230</v>
      </c>
      <c r="O191" s="102"/>
      <c r="P191" s="102"/>
      <c r="Q191" s="19" t="s">
        <v>102</v>
      </c>
      <c r="AG191" s="21"/>
      <c r="AH191" s="21"/>
      <c r="AI191" s="21"/>
      <c r="AJ191" s="21"/>
    </row>
    <row r="192" spans="1:47" ht="8.25" customHeight="1">
      <c r="A192" s="28"/>
      <c r="B192" s="28"/>
      <c r="C192" s="28"/>
      <c r="D192" s="28"/>
      <c r="E192" s="28"/>
      <c r="F192" s="28"/>
      <c r="G192" s="28"/>
      <c r="H192" s="28"/>
      <c r="I192" s="28"/>
      <c r="J192" s="28"/>
      <c r="K192" s="28"/>
      <c r="L192" s="28"/>
      <c r="M192" s="28"/>
      <c r="N192" s="28"/>
      <c r="O192" s="28"/>
      <c r="P192" s="28"/>
      <c r="Q192" s="28"/>
      <c r="R192" s="28"/>
      <c r="S192" s="28"/>
      <c r="T192" s="28"/>
      <c r="U192" s="28"/>
      <c r="V192" s="28"/>
      <c r="W192" s="28"/>
      <c r="X192" s="28"/>
      <c r="Y192" s="28"/>
      <c r="Z192" s="28"/>
      <c r="AA192" s="28"/>
      <c r="AB192" s="28"/>
      <c r="AC192" s="28"/>
      <c r="AD192" s="28"/>
      <c r="AE192" s="28"/>
      <c r="AF192" s="28"/>
      <c r="AG192" s="28"/>
      <c r="AH192" s="28"/>
      <c r="AI192" s="28"/>
      <c r="AJ192" s="28"/>
    </row>
    <row r="193" spans="1:36" ht="15" customHeight="1">
      <c r="A193" s="87" t="s">
        <v>197</v>
      </c>
      <c r="B193" s="87"/>
      <c r="C193" s="87"/>
      <c r="D193" s="87"/>
      <c r="E193" s="87"/>
      <c r="F193" s="87"/>
      <c r="G193" s="87"/>
      <c r="H193" s="87"/>
      <c r="I193" s="87"/>
      <c r="J193" s="87"/>
      <c r="K193" s="87"/>
      <c r="L193" s="87"/>
      <c r="M193" s="87"/>
      <c r="N193" s="87"/>
      <c r="O193" s="87"/>
      <c r="P193" s="87"/>
      <c r="Q193" s="87"/>
      <c r="R193" s="87"/>
      <c r="S193" s="87"/>
      <c r="T193" s="87"/>
      <c r="U193" s="87"/>
      <c r="V193" s="87"/>
      <c r="W193" s="87"/>
      <c r="X193" s="87"/>
      <c r="Y193" s="87"/>
      <c r="Z193" s="87"/>
      <c r="AA193" s="87"/>
      <c r="AB193" s="87"/>
      <c r="AC193" s="87"/>
      <c r="AD193" s="87"/>
      <c r="AE193" s="87"/>
      <c r="AF193" s="87"/>
      <c r="AG193" s="87"/>
      <c r="AH193" s="87"/>
      <c r="AI193" s="87"/>
      <c r="AJ193" s="87"/>
    </row>
    <row r="194" spans="1:36" ht="15" customHeight="1">
      <c r="A194" s="87" t="s">
        <v>168</v>
      </c>
      <c r="B194" s="87"/>
      <c r="C194" s="87"/>
      <c r="D194" s="87"/>
      <c r="E194" s="87"/>
      <c r="F194" s="87"/>
      <c r="G194" s="87"/>
      <c r="H194" s="87"/>
      <c r="I194" s="87"/>
      <c r="J194" s="87"/>
      <c r="K194" s="87"/>
      <c r="L194" s="87"/>
      <c r="M194" s="87"/>
      <c r="N194" s="87"/>
      <c r="O194" s="87"/>
      <c r="P194" s="87"/>
      <c r="Q194" s="87"/>
      <c r="R194" s="87"/>
      <c r="S194" s="87"/>
      <c r="T194" s="87"/>
      <c r="U194" s="87"/>
      <c r="V194" s="87"/>
      <c r="W194" s="87"/>
      <c r="X194" s="87"/>
      <c r="Y194" s="87"/>
      <c r="Z194" s="87"/>
      <c r="AA194" s="87"/>
      <c r="AB194" s="87"/>
      <c r="AC194" s="87"/>
      <c r="AD194" s="87"/>
      <c r="AE194" s="87"/>
      <c r="AF194" s="87"/>
      <c r="AG194" s="87"/>
      <c r="AH194" s="87"/>
      <c r="AI194" s="87"/>
      <c r="AJ194" s="87"/>
    </row>
    <row r="195" spans="1:36" ht="15" customHeight="1">
      <c r="A195" s="156"/>
      <c r="B195" s="156"/>
      <c r="C195" s="156"/>
      <c r="D195" s="156"/>
      <c r="E195" s="156"/>
      <c r="F195" s="156"/>
      <c r="G195" s="156"/>
      <c r="H195" s="156"/>
      <c r="I195" s="156"/>
      <c r="J195" s="156"/>
      <c r="K195" s="156"/>
      <c r="L195" s="156"/>
      <c r="M195" s="156"/>
      <c r="N195" s="156"/>
      <c r="O195" s="156"/>
      <c r="P195" s="156"/>
      <c r="Q195" s="156"/>
      <c r="R195" s="156"/>
      <c r="S195" s="156"/>
      <c r="T195" s="156"/>
      <c r="U195" s="156"/>
      <c r="V195" s="156"/>
      <c r="W195" s="156"/>
      <c r="X195" s="156"/>
      <c r="Y195" s="156"/>
      <c r="Z195" s="156"/>
      <c r="AA195" s="156"/>
      <c r="AB195" s="156"/>
      <c r="AC195" s="156"/>
      <c r="AD195" s="156"/>
      <c r="AE195" s="156"/>
      <c r="AF195" s="156"/>
      <c r="AG195" s="156"/>
      <c r="AH195" s="156"/>
      <c r="AI195" s="156"/>
      <c r="AJ195" s="156"/>
    </row>
    <row r="196" spans="1:36">
      <c r="A196" s="156"/>
      <c r="B196" s="156"/>
      <c r="C196" s="156"/>
      <c r="D196" s="156"/>
      <c r="E196" s="156"/>
      <c r="F196" s="156"/>
      <c r="G196" s="156"/>
      <c r="H196" s="156"/>
      <c r="I196" s="156"/>
      <c r="J196" s="156"/>
      <c r="K196" s="156"/>
      <c r="L196" s="156"/>
      <c r="M196" s="156"/>
      <c r="N196" s="156"/>
      <c r="O196" s="156"/>
      <c r="P196" s="156"/>
      <c r="Q196" s="156"/>
      <c r="R196" s="156"/>
      <c r="S196" s="156"/>
      <c r="T196" s="156"/>
      <c r="U196" s="156"/>
      <c r="V196" s="156"/>
      <c r="W196" s="156"/>
      <c r="X196" s="156"/>
      <c r="Y196" s="156"/>
      <c r="Z196" s="156"/>
      <c r="AA196" s="156"/>
      <c r="AB196" s="156"/>
      <c r="AC196" s="156"/>
      <c r="AD196" s="156"/>
      <c r="AE196" s="156"/>
      <c r="AF196" s="156"/>
      <c r="AG196" s="156"/>
      <c r="AH196" s="156"/>
      <c r="AI196" s="156"/>
      <c r="AJ196" s="156"/>
    </row>
  </sheetData>
  <sheetProtection algorithmName="SHA-512" hashValue="jnZvPMRcv5aCyhHaTnu2CIjducfychmJgo4pGsFCoWRBhE4248bJhbvc3XN+oOaPvyRp+G6dtP2CtcCtgOjTKw==" saltValue="ZBGVX+2X0Q7BtrPIbVRF4A==" spinCount="100000" sheet="1" objects="1" scenarios="1" selectLockedCells="1" selectUnlockedCells="1"/>
  <mergeCells count="441">
    <mergeCell ref="A64:AJ64"/>
    <mergeCell ref="A65:AJ65"/>
    <mergeCell ref="I56:K56"/>
    <mergeCell ref="L56:N56"/>
    <mergeCell ref="AN56:AO56"/>
    <mergeCell ref="AN57:AO57"/>
    <mergeCell ref="N61:P61"/>
    <mergeCell ref="A63:AJ63"/>
    <mergeCell ref="A53:E54"/>
    <mergeCell ref="H53:O53"/>
    <mergeCell ref="H54:J54"/>
    <mergeCell ref="AE54:AJ54"/>
    <mergeCell ref="I55:N55"/>
    <mergeCell ref="AN55:AO55"/>
    <mergeCell ref="AD41:AF41"/>
    <mergeCell ref="AV41:AW41"/>
    <mergeCell ref="AK42:AM42"/>
    <mergeCell ref="AT42:AU42"/>
    <mergeCell ref="AF46:AI46"/>
    <mergeCell ref="K49:L50"/>
    <mergeCell ref="X49:Y50"/>
    <mergeCell ref="AD40:AF40"/>
    <mergeCell ref="B41:D41"/>
    <mergeCell ref="E41:G41"/>
    <mergeCell ref="H41:J41"/>
    <mergeCell ref="K41:M41"/>
    <mergeCell ref="N41:P41"/>
    <mergeCell ref="Q41:T41"/>
    <mergeCell ref="U41:W41"/>
    <mergeCell ref="X41:Z41"/>
    <mergeCell ref="AA41:AC41"/>
    <mergeCell ref="AD39:AF39"/>
    <mergeCell ref="B40:D40"/>
    <mergeCell ref="E40:G40"/>
    <mergeCell ref="H40:J40"/>
    <mergeCell ref="K40:M40"/>
    <mergeCell ref="N40:P40"/>
    <mergeCell ref="Q40:T40"/>
    <mergeCell ref="U40:W40"/>
    <mergeCell ref="X40:Z40"/>
    <mergeCell ref="AA40:AC40"/>
    <mergeCell ref="B39:D39"/>
    <mergeCell ref="E39:G39"/>
    <mergeCell ref="H39:J39"/>
    <mergeCell ref="K39:M39"/>
    <mergeCell ref="N39:P39"/>
    <mergeCell ref="Q39:T39"/>
    <mergeCell ref="U39:W39"/>
    <mergeCell ref="X39:Z39"/>
    <mergeCell ref="AA39:AC39"/>
    <mergeCell ref="AD35:AF35"/>
    <mergeCell ref="B38:D38"/>
    <mergeCell ref="E38:G38"/>
    <mergeCell ref="H38:J38"/>
    <mergeCell ref="K38:M38"/>
    <mergeCell ref="N38:P38"/>
    <mergeCell ref="Q38:T38"/>
    <mergeCell ref="U38:W38"/>
    <mergeCell ref="X38:Z38"/>
    <mergeCell ref="AA38:AC38"/>
    <mergeCell ref="AD38:AF38"/>
    <mergeCell ref="B35:D35"/>
    <mergeCell ref="E35:G35"/>
    <mergeCell ref="H35:J35"/>
    <mergeCell ref="K35:M35"/>
    <mergeCell ref="N35:P35"/>
    <mergeCell ref="Q35:T35"/>
    <mergeCell ref="U35:W35"/>
    <mergeCell ref="X35:Z35"/>
    <mergeCell ref="AA35:AC35"/>
    <mergeCell ref="AD33:AF33"/>
    <mergeCell ref="B34:D34"/>
    <mergeCell ref="E34:G34"/>
    <mergeCell ref="H34:J34"/>
    <mergeCell ref="K34:M34"/>
    <mergeCell ref="N34:P34"/>
    <mergeCell ref="Q34:T34"/>
    <mergeCell ref="U34:W34"/>
    <mergeCell ref="X34:Z34"/>
    <mergeCell ref="AA34:AC34"/>
    <mergeCell ref="AD34:AF34"/>
    <mergeCell ref="B33:D33"/>
    <mergeCell ref="E33:G33"/>
    <mergeCell ref="H33:J33"/>
    <mergeCell ref="K33:M33"/>
    <mergeCell ref="N33:P33"/>
    <mergeCell ref="Q33:T33"/>
    <mergeCell ref="U33:W33"/>
    <mergeCell ref="X33:Z33"/>
    <mergeCell ref="AA33:AC33"/>
    <mergeCell ref="AK28:AM28"/>
    <mergeCell ref="AN28:AP28"/>
    <mergeCell ref="AD31:AF31"/>
    <mergeCell ref="B32:D32"/>
    <mergeCell ref="E32:G32"/>
    <mergeCell ref="H32:J32"/>
    <mergeCell ref="K32:M32"/>
    <mergeCell ref="N32:P32"/>
    <mergeCell ref="Q32:T32"/>
    <mergeCell ref="U32:W32"/>
    <mergeCell ref="X32:Z32"/>
    <mergeCell ref="AA32:AC32"/>
    <mergeCell ref="AD32:AF32"/>
    <mergeCell ref="N31:P31"/>
    <mergeCell ref="Q31:T31"/>
    <mergeCell ref="U31:W31"/>
    <mergeCell ref="X31:Z31"/>
    <mergeCell ref="AA31:AC31"/>
    <mergeCell ref="B28:W28"/>
    <mergeCell ref="X28:Z28"/>
    <mergeCell ref="AA28:AC28"/>
    <mergeCell ref="AD28:AF28"/>
    <mergeCell ref="B89:AC89"/>
    <mergeCell ref="AD89:AF89"/>
    <mergeCell ref="B91:S91"/>
    <mergeCell ref="AK17:AM17"/>
    <mergeCell ref="B18:W18"/>
    <mergeCell ref="X18:Z18"/>
    <mergeCell ref="AA18:AC18"/>
    <mergeCell ref="AD18:AF18"/>
    <mergeCell ref="AK18:AM18"/>
    <mergeCell ref="B17:W17"/>
    <mergeCell ref="X17:Z17"/>
    <mergeCell ref="AA17:AC17"/>
    <mergeCell ref="AD17:AF17"/>
    <mergeCell ref="B26:S26"/>
    <mergeCell ref="T26:AF26"/>
    <mergeCell ref="B27:W27"/>
    <mergeCell ref="X27:Z27"/>
    <mergeCell ref="AA27:AC27"/>
    <mergeCell ref="AD27:AF27"/>
    <mergeCell ref="B19:W19"/>
    <mergeCell ref="X19:Z19"/>
    <mergeCell ref="AA19:AC19"/>
    <mergeCell ref="AD19:AF19"/>
    <mergeCell ref="AD23:AF23"/>
    <mergeCell ref="B83:W83"/>
    <mergeCell ref="X83:Z83"/>
    <mergeCell ref="AA83:AC83"/>
    <mergeCell ref="AD83:AF83"/>
    <mergeCell ref="B84:W84"/>
    <mergeCell ref="X84:Z84"/>
    <mergeCell ref="AA84:AC84"/>
    <mergeCell ref="AD84:AF84"/>
    <mergeCell ref="AD88:AF88"/>
    <mergeCell ref="BL6:CL11"/>
    <mergeCell ref="BL71:CL76"/>
    <mergeCell ref="A71:AJ71"/>
    <mergeCell ref="A72:AJ72"/>
    <mergeCell ref="I74:AJ74"/>
    <mergeCell ref="I76:AJ76"/>
    <mergeCell ref="I78:AJ78"/>
    <mergeCell ref="B82:W82"/>
    <mergeCell ref="X82:Z82"/>
    <mergeCell ref="AA82:AC82"/>
    <mergeCell ref="AD82:AF82"/>
    <mergeCell ref="A6:AJ6"/>
    <mergeCell ref="A7:AJ7"/>
    <mergeCell ref="I9:AJ9"/>
    <mergeCell ref="I11:AJ11"/>
    <mergeCell ref="I13:AJ13"/>
    <mergeCell ref="AT26:AU26"/>
    <mergeCell ref="B24:AC24"/>
    <mergeCell ref="AD24:AF24"/>
    <mergeCell ref="AS28:AU28"/>
    <mergeCell ref="B31:D31"/>
    <mergeCell ref="E31:G31"/>
    <mergeCell ref="H31:J31"/>
    <mergeCell ref="K31:M31"/>
    <mergeCell ref="T91:AF91"/>
    <mergeCell ref="B92:W92"/>
    <mergeCell ref="X92:Z92"/>
    <mergeCell ref="AA92:AC92"/>
    <mergeCell ref="AD92:AF92"/>
    <mergeCell ref="B93:W93"/>
    <mergeCell ref="X93:Z93"/>
    <mergeCell ref="AA93:AC93"/>
    <mergeCell ref="AD93:AF93"/>
    <mergeCell ref="AD96:AF96"/>
    <mergeCell ref="B97:D97"/>
    <mergeCell ref="E97:G97"/>
    <mergeCell ref="H97:J97"/>
    <mergeCell ref="K97:M97"/>
    <mergeCell ref="N97:P97"/>
    <mergeCell ref="Q97:T97"/>
    <mergeCell ref="U97:W97"/>
    <mergeCell ref="X97:Z97"/>
    <mergeCell ref="AA97:AC97"/>
    <mergeCell ref="AD97:AF97"/>
    <mergeCell ref="B96:D96"/>
    <mergeCell ref="E96:G96"/>
    <mergeCell ref="H96:J96"/>
    <mergeCell ref="K96:M96"/>
    <mergeCell ref="N96:P96"/>
    <mergeCell ref="Q96:T96"/>
    <mergeCell ref="U96:W96"/>
    <mergeCell ref="X96:Z96"/>
    <mergeCell ref="AA96:AC96"/>
    <mergeCell ref="AD98:AF98"/>
    <mergeCell ref="B99:D99"/>
    <mergeCell ref="E99:G99"/>
    <mergeCell ref="H99:J99"/>
    <mergeCell ref="K99:M99"/>
    <mergeCell ref="N99:P99"/>
    <mergeCell ref="Q99:T99"/>
    <mergeCell ref="U99:W99"/>
    <mergeCell ref="X99:Z99"/>
    <mergeCell ref="AA99:AC99"/>
    <mergeCell ref="AD99:AF99"/>
    <mergeCell ref="B98:D98"/>
    <mergeCell ref="E98:G98"/>
    <mergeCell ref="H98:J98"/>
    <mergeCell ref="K98:M98"/>
    <mergeCell ref="N98:P98"/>
    <mergeCell ref="Q98:T98"/>
    <mergeCell ref="U98:W98"/>
    <mergeCell ref="X98:Z98"/>
    <mergeCell ref="AA98:AC98"/>
    <mergeCell ref="AD100:AF100"/>
    <mergeCell ref="B103:D103"/>
    <mergeCell ref="E103:G103"/>
    <mergeCell ref="H103:J103"/>
    <mergeCell ref="K103:M103"/>
    <mergeCell ref="N103:P103"/>
    <mergeCell ref="Q103:T103"/>
    <mergeCell ref="U103:W103"/>
    <mergeCell ref="X103:Z103"/>
    <mergeCell ref="AA103:AC103"/>
    <mergeCell ref="AD103:AF103"/>
    <mergeCell ref="B100:D100"/>
    <mergeCell ref="E100:G100"/>
    <mergeCell ref="H100:J100"/>
    <mergeCell ref="K100:M100"/>
    <mergeCell ref="N100:P100"/>
    <mergeCell ref="Q100:T100"/>
    <mergeCell ref="U100:W100"/>
    <mergeCell ref="X100:Z100"/>
    <mergeCell ref="AA100:AC100"/>
    <mergeCell ref="AD104:AF104"/>
    <mergeCell ref="B105:D105"/>
    <mergeCell ref="E105:G105"/>
    <mergeCell ref="H105:J105"/>
    <mergeCell ref="K105:M105"/>
    <mergeCell ref="N105:P105"/>
    <mergeCell ref="Q105:T105"/>
    <mergeCell ref="U105:W105"/>
    <mergeCell ref="X105:Z105"/>
    <mergeCell ref="AA105:AC105"/>
    <mergeCell ref="AD105:AF105"/>
    <mergeCell ref="B104:D104"/>
    <mergeCell ref="E104:G104"/>
    <mergeCell ref="H104:J104"/>
    <mergeCell ref="K104:M104"/>
    <mergeCell ref="N104:P104"/>
    <mergeCell ref="Q104:T104"/>
    <mergeCell ref="U104:W104"/>
    <mergeCell ref="X104:Z104"/>
    <mergeCell ref="AA104:AC104"/>
    <mergeCell ref="AD106:AF106"/>
    <mergeCell ref="AF111:AI111"/>
    <mergeCell ref="K114:L115"/>
    <mergeCell ref="X114:Y115"/>
    <mergeCell ref="A118:E119"/>
    <mergeCell ref="H118:O118"/>
    <mergeCell ref="H119:J119"/>
    <mergeCell ref="AE119:AJ119"/>
    <mergeCell ref="I120:N120"/>
    <mergeCell ref="B106:D106"/>
    <mergeCell ref="E106:G106"/>
    <mergeCell ref="H106:J106"/>
    <mergeCell ref="K106:M106"/>
    <mergeCell ref="N106:P106"/>
    <mergeCell ref="Q106:T106"/>
    <mergeCell ref="U106:W106"/>
    <mergeCell ref="X106:Z106"/>
    <mergeCell ref="AA106:AC106"/>
    <mergeCell ref="I121:K121"/>
    <mergeCell ref="L121:N121"/>
    <mergeCell ref="N126:P126"/>
    <mergeCell ref="A128:AJ128"/>
    <mergeCell ref="A129:AJ129"/>
    <mergeCell ref="A130:AJ130"/>
    <mergeCell ref="A136:AJ136"/>
    <mergeCell ref="A137:AJ137"/>
    <mergeCell ref="I139:AJ139"/>
    <mergeCell ref="I141:AJ141"/>
    <mergeCell ref="I143:AJ143"/>
    <mergeCell ref="B147:W147"/>
    <mergeCell ref="X147:Z147"/>
    <mergeCell ref="AA147:AC147"/>
    <mergeCell ref="AD147:AF147"/>
    <mergeCell ref="B148:W148"/>
    <mergeCell ref="X148:Z148"/>
    <mergeCell ref="AA148:AC148"/>
    <mergeCell ref="AD148:AF148"/>
    <mergeCell ref="B149:W149"/>
    <mergeCell ref="X149:Z149"/>
    <mergeCell ref="AA149:AC149"/>
    <mergeCell ref="AD149:AF149"/>
    <mergeCell ref="AD153:AF153"/>
    <mergeCell ref="B154:AC154"/>
    <mergeCell ref="AD154:AF154"/>
    <mergeCell ref="B156:S156"/>
    <mergeCell ref="T156:AF156"/>
    <mergeCell ref="B157:W157"/>
    <mergeCell ref="X157:Z157"/>
    <mergeCell ref="AA157:AC157"/>
    <mergeCell ref="AD157:AF157"/>
    <mergeCell ref="B158:W158"/>
    <mergeCell ref="X158:Z158"/>
    <mergeCell ref="AA158:AC158"/>
    <mergeCell ref="AD158:AF158"/>
    <mergeCell ref="B161:D161"/>
    <mergeCell ref="E161:G161"/>
    <mergeCell ref="H161:J161"/>
    <mergeCell ref="K161:M161"/>
    <mergeCell ref="N161:P161"/>
    <mergeCell ref="Q161:T161"/>
    <mergeCell ref="U161:W161"/>
    <mergeCell ref="X161:Z161"/>
    <mergeCell ref="AA161:AC161"/>
    <mergeCell ref="AD161:AF161"/>
    <mergeCell ref="AD162:AF162"/>
    <mergeCell ref="B163:D163"/>
    <mergeCell ref="E163:G163"/>
    <mergeCell ref="H163:J163"/>
    <mergeCell ref="K163:M163"/>
    <mergeCell ref="N163:P163"/>
    <mergeCell ref="Q163:T163"/>
    <mergeCell ref="U163:W163"/>
    <mergeCell ref="X163:Z163"/>
    <mergeCell ref="AA163:AC163"/>
    <mergeCell ref="AD163:AF163"/>
    <mergeCell ref="B162:D162"/>
    <mergeCell ref="E162:G162"/>
    <mergeCell ref="H162:J162"/>
    <mergeCell ref="K162:M162"/>
    <mergeCell ref="N162:P162"/>
    <mergeCell ref="Q162:T162"/>
    <mergeCell ref="U162:W162"/>
    <mergeCell ref="X162:Z162"/>
    <mergeCell ref="AA162:AC162"/>
    <mergeCell ref="AD164:AF164"/>
    <mergeCell ref="B165:D165"/>
    <mergeCell ref="E165:G165"/>
    <mergeCell ref="H165:J165"/>
    <mergeCell ref="K165:M165"/>
    <mergeCell ref="N165:P165"/>
    <mergeCell ref="Q165:T165"/>
    <mergeCell ref="U165:W165"/>
    <mergeCell ref="X165:Z165"/>
    <mergeCell ref="AA165:AC165"/>
    <mergeCell ref="AD165:AF165"/>
    <mergeCell ref="B164:D164"/>
    <mergeCell ref="E164:G164"/>
    <mergeCell ref="H164:J164"/>
    <mergeCell ref="K164:M164"/>
    <mergeCell ref="N164:P164"/>
    <mergeCell ref="Q164:T164"/>
    <mergeCell ref="U164:W164"/>
    <mergeCell ref="X164:Z164"/>
    <mergeCell ref="AA164:AC164"/>
    <mergeCell ref="AD168:AF168"/>
    <mergeCell ref="B169:D169"/>
    <mergeCell ref="E169:G169"/>
    <mergeCell ref="H169:J169"/>
    <mergeCell ref="K169:M169"/>
    <mergeCell ref="N169:P169"/>
    <mergeCell ref="Q169:T169"/>
    <mergeCell ref="U169:W169"/>
    <mergeCell ref="X169:Z169"/>
    <mergeCell ref="AA169:AC169"/>
    <mergeCell ref="AD169:AF169"/>
    <mergeCell ref="B168:D168"/>
    <mergeCell ref="E168:G168"/>
    <mergeCell ref="H168:J168"/>
    <mergeCell ref="K168:M168"/>
    <mergeCell ref="N168:P168"/>
    <mergeCell ref="Q168:T168"/>
    <mergeCell ref="U168:W168"/>
    <mergeCell ref="X168:Z168"/>
    <mergeCell ref="AA168:AC168"/>
    <mergeCell ref="I185:N185"/>
    <mergeCell ref="I186:K186"/>
    <mergeCell ref="L186:N186"/>
    <mergeCell ref="AD170:AF170"/>
    <mergeCell ref="B171:D171"/>
    <mergeCell ref="E171:G171"/>
    <mergeCell ref="H171:J171"/>
    <mergeCell ref="K171:M171"/>
    <mergeCell ref="N171:P171"/>
    <mergeCell ref="Q171:T171"/>
    <mergeCell ref="U171:W171"/>
    <mergeCell ref="X171:Z171"/>
    <mergeCell ref="AA171:AC171"/>
    <mergeCell ref="AD171:AF171"/>
    <mergeCell ref="B170:D170"/>
    <mergeCell ref="E170:G170"/>
    <mergeCell ref="H170:J170"/>
    <mergeCell ref="K170:M170"/>
    <mergeCell ref="N170:P170"/>
    <mergeCell ref="Q170:T170"/>
    <mergeCell ref="U170:W170"/>
    <mergeCell ref="X170:Z170"/>
    <mergeCell ref="AA170:AC170"/>
    <mergeCell ref="BL136:CL141"/>
    <mergeCell ref="AK147:AM147"/>
    <mergeCell ref="AK148:AM148"/>
    <mergeCell ref="N191:P191"/>
    <mergeCell ref="A193:AJ193"/>
    <mergeCell ref="A194:AJ194"/>
    <mergeCell ref="A195:AJ196"/>
    <mergeCell ref="AK82:AM82"/>
    <mergeCell ref="AK83:AM83"/>
    <mergeCell ref="AT91:AU91"/>
    <mergeCell ref="AK93:AM93"/>
    <mergeCell ref="AN93:AP93"/>
    <mergeCell ref="AS93:AU93"/>
    <mergeCell ref="AT156:AU156"/>
    <mergeCell ref="AK158:AM158"/>
    <mergeCell ref="AN158:AP158"/>
    <mergeCell ref="AS158:AU158"/>
    <mergeCell ref="AF176:AI176"/>
    <mergeCell ref="K179:L180"/>
    <mergeCell ref="X179:Y180"/>
    <mergeCell ref="A183:E184"/>
    <mergeCell ref="H183:O183"/>
    <mergeCell ref="H184:J184"/>
    <mergeCell ref="AE184:AJ184"/>
    <mergeCell ref="AV171:AW171"/>
    <mergeCell ref="AK172:AM172"/>
    <mergeCell ref="AT172:AU172"/>
    <mergeCell ref="AN185:AO185"/>
    <mergeCell ref="AN186:AO186"/>
    <mergeCell ref="AN187:AO187"/>
    <mergeCell ref="AV106:AW106"/>
    <mergeCell ref="AK107:AM107"/>
    <mergeCell ref="AT107:AU107"/>
    <mergeCell ref="AN120:AO120"/>
    <mergeCell ref="AN121:AO121"/>
    <mergeCell ref="AN122:AO122"/>
  </mergeCells>
  <conditionalFormatting sqref="A65">
    <cfRule type="expression" dxfId="21" priority="64">
      <formula>$AQ$24=TRUE</formula>
    </cfRule>
  </conditionalFormatting>
  <conditionalFormatting sqref="G49:AA53">
    <cfRule type="expression" dxfId="20" priority="65">
      <formula>OR($AQ$23&lt;&gt;TRUE,$AQ$24&lt;&gt;TRUE)</formula>
    </cfRule>
  </conditionalFormatting>
  <conditionalFormatting sqref="AA28:AF28">
    <cfRule type="expression" dxfId="19" priority="62">
      <formula>$AQ$28=TRUE</formula>
    </cfRule>
    <cfRule type="expression" dxfId="18" priority="63">
      <formula>$AQ$20=TRUE</formula>
    </cfRule>
  </conditionalFormatting>
  <conditionalFormatting sqref="B42:S43">
    <cfRule type="expression" dxfId="17" priority="66">
      <formula>SUM($H$33:$W$33)+SUM($H$39:$AJ$39)-$AA$18=0</formula>
    </cfRule>
  </conditionalFormatting>
  <conditionalFormatting sqref="B24 AD24:AF24">
    <cfRule type="expression" dxfId="16" priority="61">
      <formula>$AQ$23&lt;&gt;TRUE</formula>
    </cfRule>
  </conditionalFormatting>
  <conditionalFormatting sqref="AA17:AC19 T26:AF26 AA27:AC27 H39:J39 H32:M33">
    <cfRule type="cellIs" dxfId="15" priority="60" operator="equal">
      <formula>0</formula>
    </cfRule>
  </conditionalFormatting>
  <conditionalFormatting sqref="A29:AJ42 A28:B28 X28:AJ28">
    <cfRule type="expression" dxfId="14" priority="59">
      <formula>$AQ$23&lt;&gt;TRUE</formula>
    </cfRule>
  </conditionalFormatting>
  <conditionalFormatting sqref="B29:AF42">
    <cfRule type="expression" dxfId="13" priority="58">
      <formula>$AQ$24&lt;&gt;TRUE</formula>
    </cfRule>
  </conditionalFormatting>
  <conditionalFormatting sqref="B27:AF27">
    <cfRule type="expression" dxfId="12" priority="57">
      <formula>$AQ$23&lt;&gt;TRUE</formula>
    </cfRule>
  </conditionalFormatting>
  <conditionalFormatting sqref="B28 X28:AF28">
    <cfRule type="expression" dxfId="11" priority="56">
      <formula>$AQ$24&lt;&gt;TRUE</formula>
    </cfRule>
  </conditionalFormatting>
  <conditionalFormatting sqref="A130">
    <cfRule type="expression" dxfId="10" priority="20">
      <formula>$AQ$24=TRUE</formula>
    </cfRule>
  </conditionalFormatting>
  <conditionalFormatting sqref="G114:AA118">
    <cfRule type="expression" dxfId="9" priority="21">
      <formula>OR($AQ$23&lt;&gt;TRUE,$AQ$24&lt;&gt;TRUE)</formula>
    </cfRule>
  </conditionalFormatting>
  <conditionalFormatting sqref="B107:S108">
    <cfRule type="expression" dxfId="8" priority="22">
      <formula>SUM($H$33:$W$33)+SUM($H$39:$AJ$39)-$AA$18=0</formula>
    </cfRule>
  </conditionalFormatting>
  <conditionalFormatting sqref="B89 AD89:AF89">
    <cfRule type="expression" dxfId="7" priority="17">
      <formula>$AQ$23&lt;&gt;TRUE</formula>
    </cfRule>
  </conditionalFormatting>
  <conditionalFormatting sqref="AA82:AC84 T91:AF91 H104:J104 H97:M98">
    <cfRule type="cellIs" dxfId="6" priority="16" operator="equal">
      <formula>0</formula>
    </cfRule>
  </conditionalFormatting>
  <conditionalFormatting sqref="A94:AJ107">
    <cfRule type="expression" dxfId="5" priority="15">
      <formula>$AQ$23&lt;&gt;TRUE</formula>
    </cfRule>
  </conditionalFormatting>
  <conditionalFormatting sqref="B94:AF107">
    <cfRule type="expression" dxfId="4" priority="14">
      <formula>$AQ$24&lt;&gt;TRUE</formula>
    </cfRule>
  </conditionalFormatting>
  <conditionalFormatting sqref="B173:S173">
    <cfRule type="expression" dxfId="3" priority="11">
      <formula>SUM($H$33:$W$33)+SUM($H$39:$AJ$39)-$AA$18=0</formula>
    </cfRule>
  </conditionalFormatting>
  <conditionalFormatting sqref="A195">
    <cfRule type="expression" dxfId="2" priority="9">
      <formula>$AQ$24=TRUE</formula>
    </cfRule>
  </conditionalFormatting>
  <conditionalFormatting sqref="B154 AD154:AF154">
    <cfRule type="expression" dxfId="1" priority="6">
      <formula>$AQ$23&lt;&gt;TRUE</formula>
    </cfRule>
  </conditionalFormatting>
  <conditionalFormatting sqref="AA147:AC149 T156:AF156">
    <cfRule type="cellIs" dxfId="0" priority="5" operator="equal">
      <formula>0</formula>
    </cfRule>
  </conditionalFormatting>
  <dataValidations count="2">
    <dataValidation type="whole" allowBlank="1" showInputMessage="1" showErrorMessage="1" error="Voer geheel getal in!" sqref="AA17:AC18 AA82:AC83 AA147:AC148" xr:uid="{00000000-0002-0000-0300-000000000000}">
      <formula1>1</formula1>
      <formula2>1E+21</formula2>
    </dataValidation>
    <dataValidation type="decimal" allowBlank="1" showInputMessage="1" showErrorMessage="1" error="Voer decimaal getal in, afgerond tot op 2 cijfers na de komma!" sqref="AA19:AC19 AA27:AC28 AA84:AC84 AA92:AC93 AA149:AC149 AA157:AC158" xr:uid="{00000000-0002-0000-0300-000001000000}">
      <formula1>0.01</formula1>
      <formula2>10</formula2>
    </dataValidation>
  </dataValidations>
  <pageMargins left="0.59055118110236227" right="0.31496062992125984" top="0.55118110236220474" bottom="0.35433070866141736" header="0.31496062992125984" footer="0.31496062992125984"/>
  <pageSetup paperSize="9" scale="94" orientation="portrait" r:id="rId1"/>
  <headerFooter>
    <oddHeader>&amp;R&amp;8Version: 19/08/2024</oddHeader>
  </headerFooter>
  <rowBreaks count="2" manualBreakCount="2">
    <brk id="65" max="35" man="1"/>
    <brk id="130"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30</xdr:col>
                    <xdr:colOff>0</xdr:colOff>
                    <xdr:row>22</xdr:row>
                    <xdr:rowOff>28575</xdr:rowOff>
                  </from>
                  <to>
                    <xdr:col>31</xdr:col>
                    <xdr:colOff>28575</xdr:colOff>
                    <xdr:row>22</xdr:row>
                    <xdr:rowOff>180975</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30</xdr:col>
                    <xdr:colOff>0</xdr:colOff>
                    <xdr:row>23</xdr:row>
                    <xdr:rowOff>28575</xdr:rowOff>
                  </from>
                  <to>
                    <xdr:col>31</xdr:col>
                    <xdr:colOff>9525</xdr:colOff>
                    <xdr:row>23</xdr:row>
                    <xdr:rowOff>180975</xdr:rowOff>
                  </to>
                </anchor>
              </controlPr>
            </control>
          </mc:Choice>
        </mc:AlternateContent>
        <mc:AlternateContent xmlns:mc="http://schemas.openxmlformats.org/markup-compatibility/2006">
          <mc:Choice Requires="x14">
            <control shapeId="33796" r:id="rId6" name="Check Box 4">
              <controlPr defaultSize="0" autoFill="0" autoLine="0" autoPict="0" macro="[0]!exclusiefverluchting">
                <anchor moveWithCells="1">
                  <from>
                    <xdr:col>30</xdr:col>
                    <xdr:colOff>0</xdr:colOff>
                    <xdr:row>87</xdr:row>
                    <xdr:rowOff>28575</xdr:rowOff>
                  </from>
                  <to>
                    <xdr:col>31</xdr:col>
                    <xdr:colOff>28575</xdr:colOff>
                    <xdr:row>87</xdr:row>
                    <xdr:rowOff>180975</xdr:rowOff>
                  </to>
                </anchor>
              </controlPr>
            </control>
          </mc:Choice>
        </mc:AlternateContent>
        <mc:AlternateContent xmlns:mc="http://schemas.openxmlformats.org/markup-compatibility/2006">
          <mc:Choice Requires="x14">
            <control shapeId="33797" r:id="rId7" name="Check Box 5">
              <controlPr defaultSize="0" autoFill="0" autoLine="0" autoPict="0" macro="[0]!detailsgekend">
                <anchor moveWithCells="1">
                  <from>
                    <xdr:col>30</xdr:col>
                    <xdr:colOff>0</xdr:colOff>
                    <xdr:row>88</xdr:row>
                    <xdr:rowOff>28575</xdr:rowOff>
                  </from>
                  <to>
                    <xdr:col>31</xdr:col>
                    <xdr:colOff>9525</xdr:colOff>
                    <xdr:row>88</xdr:row>
                    <xdr:rowOff>180975</xdr:rowOff>
                  </to>
                </anchor>
              </controlPr>
            </control>
          </mc:Choice>
        </mc:AlternateContent>
        <mc:AlternateContent xmlns:mc="http://schemas.openxmlformats.org/markup-compatibility/2006">
          <mc:Choice Requires="x14">
            <control shapeId="33799" r:id="rId8" name="Check Box 7">
              <controlPr defaultSize="0" autoFill="0" autoLine="0" autoPict="0" macro="[0]!exclusiefverluchting">
                <anchor moveWithCells="1">
                  <from>
                    <xdr:col>30</xdr:col>
                    <xdr:colOff>0</xdr:colOff>
                    <xdr:row>152</xdr:row>
                    <xdr:rowOff>28575</xdr:rowOff>
                  </from>
                  <to>
                    <xdr:col>31</xdr:col>
                    <xdr:colOff>28575</xdr:colOff>
                    <xdr:row>152</xdr:row>
                    <xdr:rowOff>180975</xdr:rowOff>
                  </to>
                </anchor>
              </controlPr>
            </control>
          </mc:Choice>
        </mc:AlternateContent>
        <mc:AlternateContent xmlns:mc="http://schemas.openxmlformats.org/markup-compatibility/2006">
          <mc:Choice Requires="x14">
            <control shapeId="33800" r:id="rId9" name="Check Box 8">
              <controlPr defaultSize="0" autoFill="0" autoLine="0" autoPict="0" macro="[0]!detailsgekend">
                <anchor moveWithCells="1">
                  <from>
                    <xdr:col>30</xdr:col>
                    <xdr:colOff>0</xdr:colOff>
                    <xdr:row>153</xdr:row>
                    <xdr:rowOff>28575</xdr:rowOff>
                  </from>
                  <to>
                    <xdr:col>31</xdr:col>
                    <xdr:colOff>9525</xdr:colOff>
                    <xdr:row>153</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error="Verluchting staat niet in de lijst!" xr:uid="{00000000-0002-0000-0300-000002000000}">
          <x14:formula1>
            <xm:f>'Lijst verluchtingen'!$B$4:$B$38</xm:f>
          </x14:formula1>
          <xm:sqref>T156:AF156 T91:AF91 T26:AF26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1"/>
  <dimension ref="A1:E1093"/>
  <sheetViews>
    <sheetView topLeftCell="A4" zoomScale="115" zoomScaleNormal="115" workbookViewId="0">
      <pane ySplit="1" topLeftCell="A42" activePane="bottomLeft" state="frozen"/>
      <selection activeCell="A4" sqref="A4"/>
      <selection pane="bottomLeft" activeCell="C54" sqref="C54"/>
    </sheetView>
  </sheetViews>
  <sheetFormatPr defaultColWidth="9.140625" defaultRowHeight="15"/>
  <cols>
    <col min="1" max="1" width="9.140625" style="2" customWidth="1"/>
    <col min="2" max="2" width="34.42578125" style="1" customWidth="1"/>
    <col min="3" max="4" width="23.5703125" style="1" customWidth="1"/>
    <col min="5" max="5" width="9.140625" style="1"/>
    <col min="6" max="16384" width="9.140625" style="2"/>
  </cols>
  <sheetData>
    <row r="1" spans="1:5" ht="15" customHeight="1">
      <c r="B1" s="3"/>
      <c r="C1" s="175" t="s">
        <v>0</v>
      </c>
      <c r="D1" s="175" t="s">
        <v>8</v>
      </c>
      <c r="E1" s="4"/>
    </row>
    <row r="2" spans="1:5" ht="21" customHeight="1">
      <c r="B2" s="5"/>
      <c r="C2" s="176"/>
      <c r="D2" s="176"/>
      <c r="E2" s="6"/>
    </row>
    <row r="3" spans="1:5" ht="15" customHeight="1">
      <c r="B3" s="5"/>
      <c r="C3" s="176"/>
      <c r="D3" s="176"/>
      <c r="E3" s="6"/>
    </row>
    <row r="4" spans="1:5" ht="15" customHeight="1">
      <c r="A4" s="9"/>
      <c r="B4" s="10"/>
      <c r="C4" s="11" t="s">
        <v>9</v>
      </c>
      <c r="D4" s="11" t="s">
        <v>10</v>
      </c>
      <c r="E4" s="6"/>
    </row>
    <row r="5" spans="1:5" ht="15" customHeight="1">
      <c r="A5" s="9"/>
      <c r="B5" s="10"/>
      <c r="C5" s="11"/>
      <c r="D5" s="11"/>
      <c r="E5" s="6"/>
    </row>
    <row r="6" spans="1:5" ht="15" customHeight="1">
      <c r="A6" s="9">
        <v>1</v>
      </c>
      <c r="B6" s="12" t="s">
        <v>103</v>
      </c>
      <c r="C6" s="13">
        <v>2</v>
      </c>
      <c r="D6" s="13">
        <v>6.5000000000000002E-2</v>
      </c>
      <c r="E6" s="6"/>
    </row>
    <row r="7" spans="1:5" ht="15" customHeight="1">
      <c r="A7" s="9">
        <v>2</v>
      </c>
      <c r="B7" s="12" t="s">
        <v>193</v>
      </c>
      <c r="C7" s="13">
        <v>1.8</v>
      </c>
      <c r="D7" s="13">
        <v>6.5000000000000002E-2</v>
      </c>
      <c r="E7" s="6"/>
    </row>
    <row r="8" spans="1:5" ht="15" customHeight="1">
      <c r="A8" s="9">
        <v>3</v>
      </c>
      <c r="B8" s="12" t="s">
        <v>192</v>
      </c>
      <c r="C8" s="13">
        <v>1.8</v>
      </c>
      <c r="D8" s="13">
        <v>6.5000000000000002E-2</v>
      </c>
      <c r="E8" s="6"/>
    </row>
    <row r="9" spans="1:5" ht="15" customHeight="1">
      <c r="A9" s="9">
        <v>4</v>
      </c>
      <c r="B9" s="12" t="s">
        <v>191</v>
      </c>
      <c r="C9" s="13">
        <v>1.8</v>
      </c>
      <c r="D9" s="13">
        <v>6.5000000000000002E-2</v>
      </c>
      <c r="E9" s="6"/>
    </row>
    <row r="10" spans="1:5" ht="15" customHeight="1">
      <c r="A10" s="9">
        <v>5</v>
      </c>
      <c r="B10" s="12" t="s">
        <v>194</v>
      </c>
      <c r="C10" s="13">
        <v>1.8</v>
      </c>
      <c r="D10" s="13">
        <v>6.5000000000000002E-2</v>
      </c>
      <c r="E10" s="6"/>
    </row>
    <row r="11" spans="1:5" ht="15" customHeight="1">
      <c r="A11" s="9">
        <v>6</v>
      </c>
      <c r="B11" s="14" t="s">
        <v>195</v>
      </c>
      <c r="C11" s="15">
        <v>1.7</v>
      </c>
      <c r="D11" s="15">
        <v>6.5000000000000002E-2</v>
      </c>
      <c r="E11" s="6"/>
    </row>
    <row r="12" spans="1:5" ht="15" customHeight="1">
      <c r="A12" s="9">
        <v>7</v>
      </c>
      <c r="B12" s="12" t="s">
        <v>190</v>
      </c>
      <c r="C12" s="13">
        <v>1.8</v>
      </c>
      <c r="D12" s="13">
        <v>6.5000000000000002E-2</v>
      </c>
    </row>
    <row r="13" spans="1:5" ht="15" customHeight="1">
      <c r="A13" s="9">
        <v>8</v>
      </c>
      <c r="B13" s="12" t="s">
        <v>97</v>
      </c>
      <c r="C13" s="13">
        <v>1.47</v>
      </c>
      <c r="D13" s="13">
        <v>0.13200000000000001</v>
      </c>
    </row>
    <row r="14" spans="1:5" ht="15" customHeight="1">
      <c r="A14" s="9">
        <v>9</v>
      </c>
      <c r="B14" s="12" t="s">
        <v>98</v>
      </c>
      <c r="C14" s="13">
        <v>0.98</v>
      </c>
      <c r="D14" s="13">
        <v>0.13200000000000001</v>
      </c>
    </row>
    <row r="15" spans="1:5" ht="15" customHeight="1">
      <c r="A15" s="9">
        <v>10</v>
      </c>
      <c r="B15" s="12" t="s">
        <v>99</v>
      </c>
      <c r="C15" s="13">
        <v>0.86</v>
      </c>
      <c r="D15" s="13">
        <v>0.13200000000000001</v>
      </c>
    </row>
    <row r="16" spans="1:5" ht="15" customHeight="1">
      <c r="A16" s="9">
        <v>11</v>
      </c>
      <c r="B16" s="12" t="s">
        <v>100</v>
      </c>
      <c r="C16" s="13">
        <v>0.77</v>
      </c>
      <c r="D16" s="13">
        <v>0.13200000000000001</v>
      </c>
    </row>
    <row r="17" spans="1:4" ht="15" customHeight="1">
      <c r="A17" s="9">
        <v>12</v>
      </c>
      <c r="B17" s="14" t="s">
        <v>101</v>
      </c>
      <c r="C17" s="15">
        <v>0.72</v>
      </c>
      <c r="D17" s="15">
        <v>0.13200000000000001</v>
      </c>
    </row>
    <row r="18" spans="1:4" ht="15" customHeight="1">
      <c r="A18" s="9">
        <v>13</v>
      </c>
      <c r="B18" s="14" t="s">
        <v>201</v>
      </c>
      <c r="C18" s="81">
        <v>0.7</v>
      </c>
      <c r="D18" s="13">
        <v>0.13200000000000001</v>
      </c>
    </row>
    <row r="19" spans="1:4" ht="15" customHeight="1">
      <c r="A19" s="9">
        <v>14</v>
      </c>
      <c r="B19" s="14" t="s">
        <v>202</v>
      </c>
      <c r="C19" s="15">
        <v>0.55000000000000004</v>
      </c>
      <c r="D19" s="13">
        <v>0.13200000000000001</v>
      </c>
    </row>
    <row r="20" spans="1:4" ht="15" customHeight="1">
      <c r="A20" s="9">
        <v>15</v>
      </c>
      <c r="B20" s="14" t="s">
        <v>203</v>
      </c>
      <c r="C20" s="15">
        <v>0.46</v>
      </c>
      <c r="D20" s="13">
        <v>0.13200000000000001</v>
      </c>
    </row>
    <row r="21" spans="1:4" ht="15" customHeight="1">
      <c r="A21" s="9">
        <v>16</v>
      </c>
      <c r="B21" s="14" t="s">
        <v>204</v>
      </c>
      <c r="C21" s="15">
        <v>0.41</v>
      </c>
      <c r="D21" s="13">
        <v>0.13200000000000001</v>
      </c>
    </row>
    <row r="22" spans="1:4" ht="15" customHeight="1">
      <c r="A22" s="9">
        <v>17</v>
      </c>
      <c r="B22" s="14" t="s">
        <v>205</v>
      </c>
      <c r="C22" s="15">
        <v>0.62</v>
      </c>
      <c r="D22" s="13">
        <v>0.13200000000000001</v>
      </c>
    </row>
    <row r="23" spans="1:4" ht="15" customHeight="1">
      <c r="A23" s="9">
        <v>18</v>
      </c>
      <c r="B23" s="14" t="s">
        <v>208</v>
      </c>
      <c r="C23" s="15">
        <v>0.47</v>
      </c>
      <c r="D23" s="13">
        <v>0.13200000000000001</v>
      </c>
    </row>
    <row r="24" spans="1:4" ht="15" customHeight="1">
      <c r="A24" s="9">
        <v>19</v>
      </c>
      <c r="B24" s="14" t="s">
        <v>207</v>
      </c>
      <c r="C24" s="15">
        <v>0.38</v>
      </c>
      <c r="D24" s="13">
        <v>0.13200000000000001</v>
      </c>
    </row>
    <row r="25" spans="1:4" ht="15" customHeight="1">
      <c r="A25" s="9">
        <v>20</v>
      </c>
      <c r="B25" s="14" t="s">
        <v>206</v>
      </c>
      <c r="C25" s="15">
        <v>0.32</v>
      </c>
      <c r="D25" s="13">
        <v>0.13200000000000001</v>
      </c>
    </row>
    <row r="26" spans="1:4" ht="15" customHeight="1">
      <c r="A26" s="9">
        <v>21</v>
      </c>
      <c r="B26" s="14" t="s">
        <v>213</v>
      </c>
      <c r="C26" s="15">
        <v>1.47</v>
      </c>
      <c r="D26" s="13">
        <v>0.13200000000000001</v>
      </c>
    </row>
    <row r="27" spans="1:4" ht="15" customHeight="1">
      <c r="A27" s="9">
        <v>22</v>
      </c>
      <c r="B27" s="14" t="s">
        <v>209</v>
      </c>
      <c r="C27" s="15">
        <v>0.98</v>
      </c>
      <c r="D27" s="13">
        <v>0.13200000000000001</v>
      </c>
    </row>
    <row r="28" spans="1:4" ht="15" customHeight="1">
      <c r="A28" s="9">
        <v>23</v>
      </c>
      <c r="B28" s="14" t="s">
        <v>210</v>
      </c>
      <c r="C28" s="15">
        <v>0.86</v>
      </c>
      <c r="D28" s="13">
        <v>0.13200000000000001</v>
      </c>
    </row>
    <row r="29" spans="1:4" ht="15" customHeight="1">
      <c r="A29" s="9">
        <v>24</v>
      </c>
      <c r="B29" s="14" t="s">
        <v>211</v>
      </c>
      <c r="C29" s="15">
        <v>0.77</v>
      </c>
      <c r="D29" s="13">
        <v>0.13200000000000001</v>
      </c>
    </row>
    <row r="30" spans="1:4" ht="15" customHeight="1">
      <c r="A30" s="9">
        <v>25</v>
      </c>
      <c r="B30" s="14" t="s">
        <v>212</v>
      </c>
      <c r="C30" s="15">
        <v>0.72</v>
      </c>
      <c r="D30" s="13">
        <v>0.13200000000000001</v>
      </c>
    </row>
    <row r="31" spans="1:4" ht="15" customHeight="1">
      <c r="A31" s="9"/>
      <c r="B31" s="80" t="s">
        <v>200</v>
      </c>
      <c r="C31" s="15"/>
      <c r="D31" s="15"/>
    </row>
    <row r="32" spans="1:4" ht="15" customHeight="1">
      <c r="A32" s="9"/>
      <c r="B32" s="14" t="s">
        <v>199</v>
      </c>
      <c r="C32" s="15"/>
      <c r="D32" s="15"/>
    </row>
    <row r="33" spans="1:4" ht="15" customHeight="1">
      <c r="A33" s="9"/>
      <c r="B33" s="80" t="s">
        <v>200</v>
      </c>
      <c r="C33" s="15"/>
      <c r="D33" s="15"/>
    </row>
    <row r="34" spans="1:4" ht="15" customHeight="1">
      <c r="A34" s="9">
        <v>26</v>
      </c>
      <c r="B34" s="14" t="s">
        <v>11</v>
      </c>
      <c r="C34" s="15">
        <v>2.8</v>
      </c>
      <c r="D34" s="15">
        <v>6.2E-2</v>
      </c>
    </row>
    <row r="35" spans="1:4" ht="15" customHeight="1">
      <c r="A35" s="9">
        <v>27</v>
      </c>
      <c r="B35" s="14" t="s">
        <v>12</v>
      </c>
      <c r="C35" s="15">
        <v>2.8</v>
      </c>
      <c r="D35" s="15">
        <v>6.2E-2</v>
      </c>
    </row>
    <row r="36" spans="1:4" ht="15" customHeight="1">
      <c r="A36" s="9">
        <v>28</v>
      </c>
      <c r="B36" s="14" t="s">
        <v>13</v>
      </c>
      <c r="C36" s="15">
        <v>2</v>
      </c>
      <c r="D36" s="15">
        <v>6.2E-2</v>
      </c>
    </row>
    <row r="37" spans="1:4" ht="15" customHeight="1">
      <c r="A37" s="9">
        <v>29</v>
      </c>
      <c r="B37" s="14" t="s">
        <v>14</v>
      </c>
      <c r="C37" s="15">
        <v>2.2000000000000002</v>
      </c>
      <c r="D37" s="15">
        <v>6.2E-2</v>
      </c>
    </row>
    <row r="38" spans="1:4" ht="15" customHeight="1">
      <c r="A38" s="9">
        <v>30</v>
      </c>
      <c r="B38" s="14" t="s">
        <v>15</v>
      </c>
      <c r="C38" s="15">
        <v>2</v>
      </c>
      <c r="D38" s="15">
        <v>6.2E-2</v>
      </c>
    </row>
    <row r="39" spans="1:4" ht="15" customHeight="1">
      <c r="A39" s="9">
        <v>31</v>
      </c>
      <c r="B39" s="12" t="s">
        <v>16</v>
      </c>
      <c r="C39" s="13">
        <v>4.4000000000000004</v>
      </c>
      <c r="D39" s="13">
        <v>0.12</v>
      </c>
    </row>
    <row r="40" spans="1:4" ht="15" customHeight="1">
      <c r="A40" s="9">
        <v>32</v>
      </c>
      <c r="B40" s="14" t="s">
        <v>17</v>
      </c>
      <c r="C40" s="15">
        <v>4.0999999999999996</v>
      </c>
      <c r="D40" s="15">
        <v>0.12</v>
      </c>
    </row>
    <row r="41" spans="1:4" ht="15" customHeight="1">
      <c r="A41" s="9">
        <v>33</v>
      </c>
      <c r="B41" s="14" t="s">
        <v>18</v>
      </c>
      <c r="C41" s="15">
        <v>4</v>
      </c>
      <c r="D41" s="15">
        <v>0.12</v>
      </c>
    </row>
    <row r="42" spans="1:4" ht="15" customHeight="1">
      <c r="A42" s="9">
        <v>34</v>
      </c>
      <c r="B42" s="14" t="s">
        <v>19</v>
      </c>
      <c r="C42" s="15">
        <v>4.4000000000000004</v>
      </c>
      <c r="D42" s="15">
        <v>0.12</v>
      </c>
    </row>
    <row r="43" spans="1:4" ht="15" customHeight="1">
      <c r="A43" s="9">
        <v>35</v>
      </c>
      <c r="B43" s="14" t="s">
        <v>20</v>
      </c>
      <c r="C43" s="15">
        <v>4.0999999999999996</v>
      </c>
      <c r="D43" s="15">
        <v>0.12</v>
      </c>
    </row>
    <row r="44" spans="1:4" ht="15" customHeight="1">
      <c r="A44" s="9">
        <v>36</v>
      </c>
      <c r="B44" s="14" t="s">
        <v>21</v>
      </c>
      <c r="C44" s="15">
        <v>4</v>
      </c>
      <c r="D44" s="15">
        <v>0.12</v>
      </c>
    </row>
    <row r="45" spans="1:4" ht="15" customHeight="1">
      <c r="A45" s="9"/>
      <c r="B45" s="14"/>
      <c r="C45" s="15"/>
      <c r="D45" s="15"/>
    </row>
    <row r="46" spans="1:4" ht="15" customHeight="1">
      <c r="A46" s="9"/>
      <c r="B46" s="14"/>
      <c r="C46" s="15"/>
      <c r="D46" s="15"/>
    </row>
    <row r="47" spans="1:4" ht="15" customHeight="1">
      <c r="A47" s="9"/>
      <c r="B47" s="14"/>
      <c r="C47" s="15"/>
      <c r="D47" s="15"/>
    </row>
    <row r="48" spans="1:4" ht="15" customHeight="1">
      <c r="A48" s="9"/>
      <c r="B48" s="14"/>
      <c r="C48" s="15"/>
      <c r="D48" s="15"/>
    </row>
    <row r="49" spans="1:4" ht="15" customHeight="1">
      <c r="A49" s="9"/>
      <c r="B49" s="14"/>
      <c r="C49" s="15"/>
      <c r="D49" s="15"/>
    </row>
    <row r="50" spans="1:4" ht="15" customHeight="1">
      <c r="A50" s="9"/>
      <c r="B50" s="14"/>
      <c r="C50" s="15"/>
      <c r="D50" s="15"/>
    </row>
    <row r="51" spans="1:4" ht="15" customHeight="1">
      <c r="A51" s="9">
        <v>37</v>
      </c>
      <c r="B51" s="14" t="s">
        <v>214</v>
      </c>
      <c r="C51" s="15">
        <v>2.8</v>
      </c>
      <c r="D51" s="15">
        <v>7.4999999999999997E-2</v>
      </c>
    </row>
    <row r="52" spans="1:4" ht="15" customHeight="1">
      <c r="A52" s="9">
        <v>38</v>
      </c>
      <c r="B52" s="14" t="s">
        <v>215</v>
      </c>
      <c r="C52" s="15">
        <v>2.8</v>
      </c>
      <c r="D52" s="15">
        <v>7.4999999999999997E-2</v>
      </c>
    </row>
    <row r="53" spans="1:4" ht="15" customHeight="1">
      <c r="A53" s="9">
        <v>39</v>
      </c>
      <c r="B53" s="14" t="s">
        <v>216</v>
      </c>
      <c r="C53" s="15">
        <v>2.8</v>
      </c>
      <c r="D53" s="15">
        <v>7.4999999999999997E-2</v>
      </c>
    </row>
    <row r="54" spans="1:4" ht="15" customHeight="1">
      <c r="A54" s="9">
        <v>40</v>
      </c>
      <c r="B54" s="14" t="s">
        <v>217</v>
      </c>
      <c r="C54" s="15">
        <v>2.8</v>
      </c>
      <c r="D54" s="15">
        <v>7.4999999999999997E-2</v>
      </c>
    </row>
    <row r="55" spans="1:4" ht="15" customHeight="1">
      <c r="A55" s="9">
        <v>41</v>
      </c>
      <c r="B55" s="14" t="s">
        <v>26</v>
      </c>
      <c r="C55" s="15">
        <v>3.91</v>
      </c>
      <c r="D55" s="15">
        <v>0.09</v>
      </c>
    </row>
    <row r="56" spans="1:4" ht="15" customHeight="1">
      <c r="A56" s="9">
        <v>42</v>
      </c>
      <c r="B56" s="14" t="s">
        <v>27</v>
      </c>
      <c r="C56" s="15">
        <v>4.5</v>
      </c>
      <c r="D56" s="15">
        <v>0.06</v>
      </c>
    </row>
    <row r="57" spans="1:4" ht="15" customHeight="1">
      <c r="A57" s="9">
        <v>43</v>
      </c>
      <c r="B57" s="14" t="s">
        <v>28</v>
      </c>
      <c r="C57" s="15">
        <v>3.79</v>
      </c>
      <c r="D57" s="15">
        <v>0.09</v>
      </c>
    </row>
    <row r="58" spans="1:4" ht="15" customHeight="1">
      <c r="A58" s="9">
        <v>44</v>
      </c>
      <c r="B58" s="14" t="s">
        <v>29</v>
      </c>
      <c r="C58" s="15">
        <v>3.79</v>
      </c>
      <c r="D58" s="15">
        <v>0.09</v>
      </c>
    </row>
    <row r="59" spans="1:4" ht="15" customHeight="1">
      <c r="A59" s="9">
        <v>45</v>
      </c>
      <c r="B59" s="14" t="s">
        <v>30</v>
      </c>
      <c r="C59" s="15">
        <v>3.79</v>
      </c>
      <c r="D59" s="15">
        <v>0.09</v>
      </c>
    </row>
    <row r="60" spans="1:4" ht="15" customHeight="1">
      <c r="A60" s="9">
        <v>46</v>
      </c>
      <c r="B60" s="14" t="s">
        <v>31</v>
      </c>
      <c r="C60" s="15">
        <v>4.5</v>
      </c>
      <c r="D60" s="15">
        <v>0.06</v>
      </c>
    </row>
    <row r="61" spans="1:4" ht="15" customHeight="1">
      <c r="A61" s="9">
        <v>47</v>
      </c>
      <c r="B61" s="14" t="s">
        <v>32</v>
      </c>
      <c r="C61" s="15">
        <v>3.91</v>
      </c>
      <c r="D61" s="15">
        <v>0.09</v>
      </c>
    </row>
    <row r="62" spans="1:4" ht="15" customHeight="1">
      <c r="A62" s="9">
        <v>48</v>
      </c>
      <c r="B62" s="14" t="s">
        <v>1</v>
      </c>
      <c r="C62" s="15">
        <v>4.5</v>
      </c>
      <c r="D62" s="15">
        <v>0.105</v>
      </c>
    </row>
    <row r="63" spans="1:4" ht="15" customHeight="1">
      <c r="A63" s="9">
        <v>49</v>
      </c>
      <c r="B63" s="14" t="s">
        <v>2</v>
      </c>
      <c r="C63" s="15">
        <v>4.5</v>
      </c>
      <c r="D63" s="15">
        <v>0.105</v>
      </c>
    </row>
    <row r="64" spans="1:4" ht="15" customHeight="1">
      <c r="A64" s="9">
        <v>50</v>
      </c>
      <c r="B64" s="14" t="s">
        <v>33</v>
      </c>
      <c r="C64" s="15">
        <v>4.5</v>
      </c>
      <c r="D64" s="15">
        <v>0.105</v>
      </c>
    </row>
    <row r="65" spans="1:4" ht="15" customHeight="1">
      <c r="A65" s="9">
        <v>51</v>
      </c>
      <c r="B65" s="14" t="s">
        <v>34</v>
      </c>
      <c r="C65" s="15">
        <v>4.5</v>
      </c>
      <c r="D65" s="15">
        <v>0.105</v>
      </c>
    </row>
    <row r="66" spans="1:4" ht="15" customHeight="1">
      <c r="A66" s="9">
        <v>52</v>
      </c>
      <c r="B66" s="14" t="s">
        <v>3</v>
      </c>
      <c r="C66" s="15">
        <v>4.5</v>
      </c>
      <c r="D66" s="15">
        <v>0.105</v>
      </c>
    </row>
    <row r="67" spans="1:4" ht="15" customHeight="1">
      <c r="A67" s="9">
        <v>53</v>
      </c>
      <c r="B67" s="14" t="s">
        <v>35</v>
      </c>
      <c r="C67" s="15">
        <v>4.5</v>
      </c>
      <c r="D67" s="15">
        <v>0.105</v>
      </c>
    </row>
    <row r="68" spans="1:4" ht="15" customHeight="1">
      <c r="A68" s="9">
        <v>54</v>
      </c>
      <c r="B68" s="14" t="s">
        <v>36</v>
      </c>
      <c r="C68" s="15">
        <v>4.5</v>
      </c>
      <c r="D68" s="15">
        <v>0.105</v>
      </c>
    </row>
    <row r="69" spans="1:4" ht="15" customHeight="1">
      <c r="A69" s="9">
        <v>55</v>
      </c>
      <c r="B69" s="14" t="s">
        <v>5</v>
      </c>
      <c r="C69" s="15">
        <v>4.5</v>
      </c>
      <c r="D69" s="15">
        <v>0.105</v>
      </c>
    </row>
    <row r="70" spans="1:4" ht="15" customHeight="1">
      <c r="A70" s="9">
        <v>56</v>
      </c>
      <c r="B70" s="14" t="s">
        <v>37</v>
      </c>
      <c r="C70" s="15">
        <v>4.5</v>
      </c>
      <c r="D70" s="15">
        <v>0.105</v>
      </c>
    </row>
    <row r="71" spans="1:4" ht="15" customHeight="1">
      <c r="A71" s="9">
        <v>57</v>
      </c>
      <c r="B71" s="14" t="s">
        <v>38</v>
      </c>
      <c r="C71" s="15">
        <v>4.5</v>
      </c>
      <c r="D71" s="15">
        <v>0.105</v>
      </c>
    </row>
    <row r="72" spans="1:4" ht="15" customHeight="1">
      <c r="A72" s="9">
        <v>58</v>
      </c>
      <c r="B72" s="14" t="s">
        <v>39</v>
      </c>
      <c r="C72" s="15">
        <v>4.5</v>
      </c>
      <c r="D72" s="15">
        <v>0.105</v>
      </c>
    </row>
    <row r="73" spans="1:4" ht="15" customHeight="1">
      <c r="A73" s="9">
        <v>59</v>
      </c>
      <c r="B73" s="14" t="s">
        <v>4</v>
      </c>
      <c r="C73" s="15">
        <v>4.5</v>
      </c>
      <c r="D73" s="15">
        <v>0.105</v>
      </c>
    </row>
    <row r="74" spans="1:4" ht="15" customHeight="1">
      <c r="A74" s="9">
        <v>60</v>
      </c>
      <c r="B74" s="14" t="s">
        <v>40</v>
      </c>
      <c r="C74" s="15">
        <v>4.5</v>
      </c>
      <c r="D74" s="15">
        <v>0.105</v>
      </c>
    </row>
    <row r="75" spans="1:4" ht="15" customHeight="1">
      <c r="A75" s="9">
        <v>61</v>
      </c>
      <c r="B75" s="14" t="s">
        <v>41</v>
      </c>
      <c r="C75" s="15">
        <v>4.5</v>
      </c>
      <c r="D75" s="15">
        <v>0.105</v>
      </c>
    </row>
    <row r="76" spans="1:4" ht="15" customHeight="1">
      <c r="A76" s="9">
        <v>62</v>
      </c>
      <c r="B76" s="14" t="s">
        <v>42</v>
      </c>
      <c r="C76" s="15">
        <v>4.5</v>
      </c>
      <c r="D76" s="15">
        <v>0.105</v>
      </c>
    </row>
    <row r="77" spans="1:4" ht="15" customHeight="1">
      <c r="A77" s="9">
        <v>63</v>
      </c>
      <c r="B77" s="14" t="s">
        <v>43</v>
      </c>
      <c r="C77" s="15">
        <v>4.5</v>
      </c>
      <c r="D77" s="15">
        <v>0.105</v>
      </c>
    </row>
    <row r="78" spans="1:4" ht="15" customHeight="1">
      <c r="A78" s="9">
        <v>64</v>
      </c>
      <c r="B78" s="14" t="s">
        <v>44</v>
      </c>
      <c r="C78" s="15">
        <v>6</v>
      </c>
      <c r="D78" s="15">
        <v>7.8E-2</v>
      </c>
    </row>
    <row r="79" spans="1:4" ht="15" customHeight="1">
      <c r="A79" s="9">
        <v>65</v>
      </c>
      <c r="B79" s="14" t="s">
        <v>45</v>
      </c>
      <c r="C79" s="15">
        <v>6</v>
      </c>
      <c r="D79" s="15">
        <v>7.8E-2</v>
      </c>
    </row>
    <row r="80" spans="1:4" ht="15" customHeight="1">
      <c r="A80" s="9">
        <v>66</v>
      </c>
      <c r="B80" s="14" t="s">
        <v>46</v>
      </c>
      <c r="C80" s="15">
        <v>6</v>
      </c>
      <c r="D80" s="15">
        <v>7.8E-2</v>
      </c>
    </row>
    <row r="81" spans="1:4" ht="15" customHeight="1">
      <c r="A81" s="9">
        <v>67</v>
      </c>
      <c r="B81" s="14" t="s">
        <v>46</v>
      </c>
      <c r="C81" s="15">
        <v>6</v>
      </c>
      <c r="D81" s="15">
        <v>7.8E-2</v>
      </c>
    </row>
    <row r="82" spans="1:4" ht="15" customHeight="1">
      <c r="A82" s="9">
        <v>68</v>
      </c>
      <c r="B82" s="14" t="s">
        <v>22</v>
      </c>
      <c r="C82" s="15">
        <v>3</v>
      </c>
      <c r="D82" s="15">
        <v>7.4999999999999997E-2</v>
      </c>
    </row>
    <row r="83" spans="1:4" ht="15" customHeight="1">
      <c r="A83" s="9">
        <v>69</v>
      </c>
      <c r="B83" s="14" t="s">
        <v>23</v>
      </c>
      <c r="C83" s="15">
        <v>3</v>
      </c>
      <c r="D83" s="15">
        <v>7.4999999999999997E-2</v>
      </c>
    </row>
    <row r="84" spans="1:4" ht="15" customHeight="1">
      <c r="A84" s="9">
        <v>70</v>
      </c>
      <c r="B84" s="14" t="s">
        <v>24</v>
      </c>
      <c r="C84" s="15">
        <v>3</v>
      </c>
      <c r="D84" s="15">
        <v>7.4999999999999997E-2</v>
      </c>
    </row>
    <row r="85" spans="1:4" ht="15" customHeight="1">
      <c r="A85" s="9">
        <v>71</v>
      </c>
      <c r="B85" s="14" t="s">
        <v>25</v>
      </c>
      <c r="C85" s="15">
        <v>3</v>
      </c>
      <c r="D85" s="15">
        <v>7.4999999999999997E-2</v>
      </c>
    </row>
    <row r="86" spans="1:4" ht="15" customHeight="1">
      <c r="A86" s="9"/>
      <c r="B86" s="80" t="s">
        <v>200</v>
      </c>
      <c r="C86" s="15"/>
      <c r="D86" s="15"/>
    </row>
    <row r="87" spans="1:4" ht="15" customHeight="1">
      <c r="A87" s="9"/>
      <c r="B87" s="14" t="s">
        <v>199</v>
      </c>
      <c r="C87" s="15"/>
      <c r="D87" s="15"/>
    </row>
    <row r="88" spans="1:4" ht="15" customHeight="1">
      <c r="A88" s="9"/>
      <c r="B88" s="80" t="s">
        <v>200</v>
      </c>
      <c r="C88" s="15"/>
      <c r="D88" s="15"/>
    </row>
    <row r="89" spans="1:4" ht="15" customHeight="1">
      <c r="A89" s="9">
        <v>72</v>
      </c>
      <c r="B89" s="14" t="s">
        <v>31</v>
      </c>
      <c r="C89" s="15">
        <v>4.5</v>
      </c>
      <c r="D89" s="15">
        <v>0.06</v>
      </c>
    </row>
    <row r="90" spans="1:4" ht="15" customHeight="1">
      <c r="A90" s="9">
        <v>73</v>
      </c>
      <c r="B90" s="14" t="s">
        <v>32</v>
      </c>
      <c r="C90" s="15">
        <v>3.91</v>
      </c>
      <c r="D90" s="15">
        <v>0.09</v>
      </c>
    </row>
    <row r="91" spans="1:4">
      <c r="A91" s="9"/>
      <c r="B91" s="16"/>
      <c r="C91" s="17"/>
      <c r="D91" s="17"/>
    </row>
    <row r="94" spans="1:4">
      <c r="B94" s="7"/>
    </row>
    <row r="95" spans="1:4">
      <c r="B95" s="7"/>
    </row>
    <row r="96" spans="1:4">
      <c r="B96" s="7"/>
    </row>
    <row r="97" spans="2:2">
      <c r="B97" s="7"/>
    </row>
    <row r="98" spans="2:2">
      <c r="B98" s="7"/>
    </row>
    <row r="99" spans="2:2">
      <c r="B99" s="7"/>
    </row>
    <row r="100" spans="2:2">
      <c r="B100" s="7"/>
    </row>
    <row r="101" spans="2:2">
      <c r="B101" s="7"/>
    </row>
    <row r="102" spans="2:2">
      <c r="B102" s="7"/>
    </row>
    <row r="103" spans="2:2">
      <c r="B103" s="7"/>
    </row>
    <row r="104" spans="2:2">
      <c r="B104" s="7"/>
    </row>
    <row r="105" spans="2:2">
      <c r="B105" s="7"/>
    </row>
    <row r="106" spans="2:2">
      <c r="B106" s="7"/>
    </row>
    <row r="107" spans="2:2">
      <c r="B107" s="7"/>
    </row>
    <row r="108" spans="2:2">
      <c r="B108" s="7"/>
    </row>
    <row r="109" spans="2:2">
      <c r="B109" s="7"/>
    </row>
    <row r="110" spans="2:2">
      <c r="B110" s="7"/>
    </row>
    <row r="111" spans="2:2">
      <c r="B111" s="7"/>
    </row>
    <row r="112" spans="2:2">
      <c r="B112" s="7"/>
    </row>
    <row r="113" spans="2:2">
      <c r="B113" s="7"/>
    </row>
    <row r="114" spans="2:2">
      <c r="B114" s="7"/>
    </row>
    <row r="115" spans="2:2">
      <c r="B115" s="7"/>
    </row>
    <row r="116" spans="2:2">
      <c r="B116" s="7"/>
    </row>
    <row r="117" spans="2:2">
      <c r="B117" s="7"/>
    </row>
    <row r="118" spans="2:2">
      <c r="B118" s="7"/>
    </row>
    <row r="119" spans="2:2">
      <c r="B119" s="7"/>
    </row>
    <row r="120" spans="2:2">
      <c r="B120" s="7"/>
    </row>
    <row r="121" spans="2:2">
      <c r="B121" s="7"/>
    </row>
    <row r="122" spans="2:2">
      <c r="B122" s="7"/>
    </row>
    <row r="123" spans="2:2">
      <c r="B123" s="7"/>
    </row>
    <row r="124" spans="2:2">
      <c r="B124" s="7"/>
    </row>
    <row r="125" spans="2:2">
      <c r="B125" s="7"/>
    </row>
    <row r="126" spans="2:2">
      <c r="B126" s="7"/>
    </row>
    <row r="127" spans="2:2">
      <c r="B127" s="7"/>
    </row>
    <row r="128" spans="2:2">
      <c r="B128" s="7"/>
    </row>
    <row r="129" spans="2:2">
      <c r="B129" s="7"/>
    </row>
    <row r="130" spans="2:2">
      <c r="B130" s="7"/>
    </row>
    <row r="131" spans="2:2">
      <c r="B131" s="7"/>
    </row>
    <row r="132" spans="2:2">
      <c r="B132" s="7"/>
    </row>
    <row r="133" spans="2:2">
      <c r="B133" s="7"/>
    </row>
    <row r="134" spans="2:2">
      <c r="B134" s="7"/>
    </row>
    <row r="135" spans="2:2">
      <c r="B135" s="7"/>
    </row>
    <row r="136" spans="2:2">
      <c r="B136" s="7"/>
    </row>
    <row r="137" spans="2:2">
      <c r="B137" s="7"/>
    </row>
    <row r="138" spans="2:2">
      <c r="B138" s="7"/>
    </row>
    <row r="139" spans="2:2">
      <c r="B139" s="7"/>
    </row>
    <row r="140" spans="2:2">
      <c r="B140" s="7"/>
    </row>
    <row r="141" spans="2:2">
      <c r="B141" s="7"/>
    </row>
    <row r="142" spans="2:2">
      <c r="B142" s="7"/>
    </row>
    <row r="143" spans="2:2">
      <c r="B143" s="7"/>
    </row>
    <row r="144" spans="2:2">
      <c r="B144" s="7"/>
    </row>
    <row r="145" spans="2:2">
      <c r="B145" s="7"/>
    </row>
    <row r="146" spans="2:2">
      <c r="B146" s="7"/>
    </row>
    <row r="147" spans="2:2">
      <c r="B147" s="7"/>
    </row>
    <row r="148" spans="2:2">
      <c r="B148" s="7"/>
    </row>
    <row r="149" spans="2:2">
      <c r="B149" s="7"/>
    </row>
    <row r="150" spans="2:2">
      <c r="B150" s="7"/>
    </row>
    <row r="151" spans="2:2">
      <c r="B151" s="7"/>
    </row>
    <row r="152" spans="2:2">
      <c r="B152" s="7"/>
    </row>
    <row r="153" spans="2:2">
      <c r="B153" s="7"/>
    </row>
    <row r="154" spans="2:2">
      <c r="B154" s="7"/>
    </row>
    <row r="155" spans="2:2">
      <c r="B155" s="7"/>
    </row>
    <row r="156" spans="2:2">
      <c r="B156" s="7"/>
    </row>
    <row r="157" spans="2:2">
      <c r="B157" s="7"/>
    </row>
    <row r="158" spans="2:2">
      <c r="B158" s="7"/>
    </row>
    <row r="159" spans="2:2">
      <c r="B159" s="7"/>
    </row>
    <row r="160" spans="2:2">
      <c r="B160" s="7"/>
    </row>
    <row r="161" spans="2:2">
      <c r="B161" s="7"/>
    </row>
    <row r="162" spans="2:2">
      <c r="B162" s="7"/>
    </row>
    <row r="163" spans="2:2">
      <c r="B163" s="7"/>
    </row>
    <row r="164" spans="2:2">
      <c r="B164" s="7"/>
    </row>
    <row r="165" spans="2:2">
      <c r="B165" s="7"/>
    </row>
    <row r="166" spans="2:2">
      <c r="B166" s="7"/>
    </row>
    <row r="167" spans="2:2">
      <c r="B167" s="7"/>
    </row>
    <row r="168" spans="2:2">
      <c r="B168" s="7"/>
    </row>
    <row r="169" spans="2:2">
      <c r="B169" s="7"/>
    </row>
    <row r="170" spans="2:2">
      <c r="B170" s="7"/>
    </row>
    <row r="171" spans="2:2">
      <c r="B171" s="7"/>
    </row>
    <row r="172" spans="2:2">
      <c r="B172" s="7"/>
    </row>
    <row r="173" spans="2:2">
      <c r="B173" s="7"/>
    </row>
    <row r="174" spans="2:2">
      <c r="B174" s="7"/>
    </row>
    <row r="175" spans="2:2">
      <c r="B175" s="7"/>
    </row>
    <row r="176" spans="2:2">
      <c r="B176" s="7"/>
    </row>
    <row r="177" spans="2:2">
      <c r="B177" s="7"/>
    </row>
    <row r="178" spans="2:2">
      <c r="B178" s="7"/>
    </row>
    <row r="179" spans="2:2">
      <c r="B179" s="7"/>
    </row>
    <row r="180" spans="2:2">
      <c r="B180" s="7"/>
    </row>
    <row r="181" spans="2:2">
      <c r="B181" s="7"/>
    </row>
    <row r="182" spans="2:2">
      <c r="B182" s="7"/>
    </row>
    <row r="183" spans="2:2">
      <c r="B183" s="7"/>
    </row>
    <row r="184" spans="2:2">
      <c r="B184" s="7"/>
    </row>
    <row r="185" spans="2:2">
      <c r="B185" s="7"/>
    </row>
    <row r="186" spans="2:2">
      <c r="B186" s="7"/>
    </row>
    <row r="187" spans="2:2">
      <c r="B187" s="7"/>
    </row>
    <row r="188" spans="2:2">
      <c r="B188" s="7"/>
    </row>
    <row r="189" spans="2:2">
      <c r="B189" s="7"/>
    </row>
    <row r="190" spans="2:2">
      <c r="B190" s="7"/>
    </row>
    <row r="191" spans="2:2">
      <c r="B191" s="7"/>
    </row>
    <row r="192" spans="2:2">
      <c r="B192" s="7"/>
    </row>
    <row r="193" spans="2:2">
      <c r="B193" s="7"/>
    </row>
    <row r="194" spans="2:2">
      <c r="B194" s="7"/>
    </row>
    <row r="195" spans="2:2">
      <c r="B195" s="7"/>
    </row>
    <row r="196" spans="2:2">
      <c r="B196" s="7"/>
    </row>
    <row r="197" spans="2:2">
      <c r="B197" s="7"/>
    </row>
    <row r="198" spans="2:2">
      <c r="B198" s="7"/>
    </row>
    <row r="199" spans="2:2">
      <c r="B199" s="7"/>
    </row>
    <row r="200" spans="2:2">
      <c r="B200" s="7"/>
    </row>
    <row r="201" spans="2:2">
      <c r="B201" s="7"/>
    </row>
    <row r="202" spans="2:2">
      <c r="B202" s="7"/>
    </row>
    <row r="203" spans="2:2">
      <c r="B203" s="7"/>
    </row>
    <row r="204" spans="2:2">
      <c r="B204" s="7"/>
    </row>
    <row r="205" spans="2:2">
      <c r="B205" s="7"/>
    </row>
    <row r="206" spans="2:2">
      <c r="B206" s="7"/>
    </row>
    <row r="207" spans="2:2">
      <c r="B207" s="7"/>
    </row>
    <row r="208" spans="2:2">
      <c r="B208" s="7"/>
    </row>
    <row r="209" spans="2:2">
      <c r="B209" s="7"/>
    </row>
    <row r="210" spans="2:2">
      <c r="B210" s="7"/>
    </row>
    <row r="211" spans="2:2">
      <c r="B211" s="7"/>
    </row>
    <row r="212" spans="2:2">
      <c r="B212" s="7"/>
    </row>
    <row r="213" spans="2:2">
      <c r="B213" s="7"/>
    </row>
    <row r="214" spans="2:2">
      <c r="B214" s="7"/>
    </row>
    <row r="215" spans="2:2">
      <c r="B215" s="7"/>
    </row>
    <row r="216" spans="2:2">
      <c r="B216" s="7"/>
    </row>
    <row r="217" spans="2:2">
      <c r="B217" s="7"/>
    </row>
    <row r="218" spans="2:2">
      <c r="B218" s="7"/>
    </row>
    <row r="219" spans="2:2">
      <c r="B219" s="7"/>
    </row>
    <row r="220" spans="2:2">
      <c r="B220" s="7"/>
    </row>
    <row r="221" spans="2:2">
      <c r="B221" s="7"/>
    </row>
    <row r="222" spans="2:2">
      <c r="B222" s="7"/>
    </row>
    <row r="223" spans="2:2">
      <c r="B223" s="7"/>
    </row>
    <row r="224" spans="2:2">
      <c r="B224" s="7"/>
    </row>
    <row r="225" spans="2:2">
      <c r="B225" s="7"/>
    </row>
    <row r="226" spans="2:2">
      <c r="B226" s="7"/>
    </row>
    <row r="227" spans="2:2">
      <c r="B227" s="7"/>
    </row>
    <row r="228" spans="2:2">
      <c r="B228" s="7"/>
    </row>
    <row r="229" spans="2:2">
      <c r="B229" s="7"/>
    </row>
    <row r="230" spans="2:2">
      <c r="B230" s="7"/>
    </row>
    <row r="231" spans="2:2">
      <c r="B231" s="7"/>
    </row>
    <row r="232" spans="2:2">
      <c r="B232" s="7"/>
    </row>
    <row r="233" spans="2:2">
      <c r="B233" s="7"/>
    </row>
    <row r="234" spans="2:2">
      <c r="B234" s="7"/>
    </row>
    <row r="235" spans="2:2">
      <c r="B235" s="7"/>
    </row>
    <row r="236" spans="2:2">
      <c r="B236" s="7"/>
    </row>
    <row r="237" spans="2:2">
      <c r="B237" s="7"/>
    </row>
    <row r="238" spans="2:2">
      <c r="B238" s="7"/>
    </row>
    <row r="239" spans="2:2">
      <c r="B239" s="7"/>
    </row>
    <row r="240" spans="2:2">
      <c r="B240" s="7"/>
    </row>
    <row r="241" spans="2:2">
      <c r="B241" s="7"/>
    </row>
    <row r="242" spans="2:2">
      <c r="B242" s="7"/>
    </row>
    <row r="243" spans="2:2">
      <c r="B243" s="7"/>
    </row>
    <row r="244" spans="2:2">
      <c r="B244" s="7"/>
    </row>
    <row r="245" spans="2:2">
      <c r="B245" s="7"/>
    </row>
    <row r="246" spans="2:2">
      <c r="B246" s="7"/>
    </row>
    <row r="247" spans="2:2">
      <c r="B247" s="7"/>
    </row>
    <row r="248" spans="2:2">
      <c r="B248" s="7"/>
    </row>
    <row r="249" spans="2:2">
      <c r="B249" s="7"/>
    </row>
    <row r="250" spans="2:2">
      <c r="B250" s="7"/>
    </row>
    <row r="251" spans="2:2">
      <c r="B251" s="7"/>
    </row>
    <row r="252" spans="2:2">
      <c r="B252" s="7"/>
    </row>
    <row r="253" spans="2:2">
      <c r="B253" s="7"/>
    </row>
    <row r="254" spans="2:2">
      <c r="B254" s="7"/>
    </row>
    <row r="255" spans="2:2">
      <c r="B255" s="7"/>
    </row>
    <row r="256" spans="2:2">
      <c r="B256" s="7"/>
    </row>
    <row r="257" spans="2:2">
      <c r="B257" s="7"/>
    </row>
    <row r="258" spans="2:2">
      <c r="B258" s="7"/>
    </row>
    <row r="259" spans="2:2">
      <c r="B259" s="7"/>
    </row>
    <row r="260" spans="2:2">
      <c r="B260" s="7"/>
    </row>
    <row r="261" spans="2:2">
      <c r="B261" s="7"/>
    </row>
    <row r="262" spans="2:2">
      <c r="B262" s="7"/>
    </row>
    <row r="263" spans="2:2">
      <c r="B263" s="7"/>
    </row>
    <row r="264" spans="2:2">
      <c r="B264" s="7"/>
    </row>
    <row r="265" spans="2:2">
      <c r="B265" s="7"/>
    </row>
    <row r="266" spans="2:2">
      <c r="B266" s="7"/>
    </row>
    <row r="267" spans="2:2">
      <c r="B267" s="7"/>
    </row>
    <row r="268" spans="2:2">
      <c r="B268" s="7"/>
    </row>
    <row r="269" spans="2:2">
      <c r="B269" s="7"/>
    </row>
    <row r="270" spans="2:2">
      <c r="B270" s="7"/>
    </row>
    <row r="271" spans="2:2">
      <c r="B271" s="7"/>
    </row>
    <row r="272" spans="2:2">
      <c r="B272" s="7"/>
    </row>
    <row r="273" spans="2:2">
      <c r="B273" s="7"/>
    </row>
    <row r="274" spans="2:2">
      <c r="B274" s="7"/>
    </row>
    <row r="275" spans="2:2">
      <c r="B275" s="7"/>
    </row>
    <row r="276" spans="2:2">
      <c r="B276" s="7"/>
    </row>
    <row r="277" spans="2:2">
      <c r="B277" s="7"/>
    </row>
    <row r="278" spans="2:2">
      <c r="B278" s="7"/>
    </row>
    <row r="279" spans="2:2">
      <c r="B279" s="7"/>
    </row>
    <row r="280" spans="2:2">
      <c r="B280" s="7"/>
    </row>
    <row r="281" spans="2:2">
      <c r="B281" s="7"/>
    </row>
    <row r="282" spans="2:2">
      <c r="B282" s="7"/>
    </row>
    <row r="283" spans="2:2">
      <c r="B283" s="7"/>
    </row>
    <row r="284" spans="2:2">
      <c r="B284" s="7"/>
    </row>
    <row r="285" spans="2:2">
      <c r="B285" s="7"/>
    </row>
    <row r="286" spans="2:2">
      <c r="B286" s="7"/>
    </row>
    <row r="287" spans="2:2">
      <c r="B287" s="7"/>
    </row>
    <row r="288" spans="2:2">
      <c r="B288" s="7"/>
    </row>
    <row r="289" spans="2:2">
      <c r="B289" s="7"/>
    </row>
    <row r="290" spans="2:2">
      <c r="B290" s="7"/>
    </row>
    <row r="291" spans="2:2">
      <c r="B291" s="7"/>
    </row>
    <row r="292" spans="2:2">
      <c r="B292" s="7"/>
    </row>
    <row r="293" spans="2:2">
      <c r="B293" s="7"/>
    </row>
    <row r="294" spans="2:2">
      <c r="B294" s="7"/>
    </row>
    <row r="295" spans="2:2">
      <c r="B295" s="7"/>
    </row>
    <row r="296" spans="2:2">
      <c r="B296" s="7"/>
    </row>
    <row r="297" spans="2:2">
      <c r="B297" s="7"/>
    </row>
    <row r="298" spans="2:2">
      <c r="B298" s="7"/>
    </row>
    <row r="299" spans="2:2">
      <c r="B299" s="7"/>
    </row>
    <row r="300" spans="2:2">
      <c r="B300" s="7"/>
    </row>
    <row r="301" spans="2:2">
      <c r="B301" s="7"/>
    </row>
    <row r="302" spans="2:2">
      <c r="B302" s="7"/>
    </row>
    <row r="303" spans="2:2">
      <c r="B303" s="7"/>
    </row>
    <row r="304" spans="2:2">
      <c r="B304" s="7"/>
    </row>
    <row r="305" spans="2:2">
      <c r="B305" s="7"/>
    </row>
    <row r="306" spans="2:2">
      <c r="B306" s="7"/>
    </row>
    <row r="307" spans="2:2">
      <c r="B307" s="7"/>
    </row>
    <row r="308" spans="2:2">
      <c r="B308" s="7"/>
    </row>
    <row r="309" spans="2:2">
      <c r="B309" s="7"/>
    </row>
    <row r="310" spans="2:2">
      <c r="B310" s="7"/>
    </row>
    <row r="311" spans="2:2">
      <c r="B311" s="7"/>
    </row>
    <row r="312" spans="2:2">
      <c r="B312" s="7"/>
    </row>
    <row r="313" spans="2:2">
      <c r="B313" s="7"/>
    </row>
    <row r="314" spans="2:2">
      <c r="B314" s="7"/>
    </row>
    <row r="315" spans="2:2">
      <c r="B315" s="7"/>
    </row>
    <row r="316" spans="2:2">
      <c r="B316" s="7"/>
    </row>
    <row r="317" spans="2:2">
      <c r="B317" s="7"/>
    </row>
    <row r="318" spans="2:2">
      <c r="B318" s="7"/>
    </row>
    <row r="319" spans="2:2">
      <c r="B319" s="7"/>
    </row>
    <row r="320" spans="2:2">
      <c r="B320" s="7"/>
    </row>
    <row r="321" spans="2:2">
      <c r="B321" s="7"/>
    </row>
    <row r="322" spans="2:2">
      <c r="B322" s="7"/>
    </row>
    <row r="323" spans="2:2">
      <c r="B323" s="7"/>
    </row>
    <row r="324" spans="2:2">
      <c r="B324" s="7"/>
    </row>
    <row r="325" spans="2:2">
      <c r="B325" s="7"/>
    </row>
    <row r="326" spans="2:2">
      <c r="B326" s="7"/>
    </row>
    <row r="327" spans="2:2">
      <c r="B327" s="7"/>
    </row>
    <row r="328" spans="2:2">
      <c r="B328" s="7"/>
    </row>
    <row r="329" spans="2:2">
      <c r="B329" s="7"/>
    </row>
    <row r="330" spans="2:2">
      <c r="B330" s="7"/>
    </row>
    <row r="331" spans="2:2">
      <c r="B331" s="7"/>
    </row>
    <row r="332" spans="2:2">
      <c r="B332" s="7"/>
    </row>
    <row r="333" spans="2:2">
      <c r="B333" s="7"/>
    </row>
    <row r="334" spans="2:2">
      <c r="B334" s="7"/>
    </row>
    <row r="335" spans="2:2">
      <c r="B335" s="7"/>
    </row>
    <row r="336" spans="2:2">
      <c r="B336" s="7"/>
    </row>
    <row r="337" spans="2:2">
      <c r="B337" s="7"/>
    </row>
    <row r="338" spans="2:2">
      <c r="B338" s="7"/>
    </row>
    <row r="339" spans="2:2">
      <c r="B339" s="7"/>
    </row>
    <row r="340" spans="2:2">
      <c r="B340" s="7"/>
    </row>
    <row r="341" spans="2:2">
      <c r="B341" s="7"/>
    </row>
    <row r="342" spans="2:2">
      <c r="B342" s="7"/>
    </row>
    <row r="343" spans="2:2">
      <c r="B343" s="7"/>
    </row>
    <row r="344" spans="2:2">
      <c r="B344" s="7"/>
    </row>
    <row r="345" spans="2:2">
      <c r="B345" s="7"/>
    </row>
    <row r="346" spans="2:2">
      <c r="B346" s="7"/>
    </row>
    <row r="347" spans="2:2">
      <c r="B347" s="7"/>
    </row>
    <row r="348" spans="2:2">
      <c r="B348" s="7"/>
    </row>
    <row r="349" spans="2:2">
      <c r="B349" s="7"/>
    </row>
    <row r="350" spans="2:2">
      <c r="B350" s="7"/>
    </row>
    <row r="351" spans="2:2">
      <c r="B351" s="7"/>
    </row>
    <row r="352" spans="2:2">
      <c r="B352" s="7"/>
    </row>
    <row r="353" spans="2:2">
      <c r="B353" s="7"/>
    </row>
    <row r="354" spans="2:2">
      <c r="B354" s="7"/>
    </row>
    <row r="355" spans="2:2">
      <c r="B355" s="7"/>
    </row>
    <row r="356" spans="2:2">
      <c r="B356" s="7"/>
    </row>
    <row r="357" spans="2:2">
      <c r="B357" s="7"/>
    </row>
    <row r="358" spans="2:2">
      <c r="B358" s="7"/>
    </row>
    <row r="359" spans="2:2">
      <c r="B359" s="7"/>
    </row>
    <row r="360" spans="2:2">
      <c r="B360" s="7"/>
    </row>
    <row r="361" spans="2:2">
      <c r="B361" s="7"/>
    </row>
    <row r="362" spans="2:2">
      <c r="B362" s="7"/>
    </row>
    <row r="363" spans="2:2">
      <c r="B363" s="7"/>
    </row>
    <row r="364" spans="2:2">
      <c r="B364" s="7"/>
    </row>
    <row r="365" spans="2:2">
      <c r="B365" s="7"/>
    </row>
    <row r="366" spans="2:2">
      <c r="B366" s="7"/>
    </row>
    <row r="367" spans="2:2">
      <c r="B367" s="7"/>
    </row>
    <row r="368" spans="2:2">
      <c r="B368" s="7"/>
    </row>
    <row r="369" spans="2:2">
      <c r="B369" s="7"/>
    </row>
    <row r="370" spans="2:2">
      <c r="B370" s="7"/>
    </row>
    <row r="371" spans="2:2">
      <c r="B371" s="7"/>
    </row>
    <row r="372" spans="2:2">
      <c r="B372" s="7"/>
    </row>
    <row r="373" spans="2:2">
      <c r="B373" s="7"/>
    </row>
    <row r="374" spans="2:2">
      <c r="B374" s="7"/>
    </row>
    <row r="375" spans="2:2">
      <c r="B375" s="7"/>
    </row>
    <row r="376" spans="2:2">
      <c r="B376" s="7"/>
    </row>
    <row r="377" spans="2:2">
      <c r="B377" s="7"/>
    </row>
    <row r="378" spans="2:2">
      <c r="B378" s="7"/>
    </row>
    <row r="379" spans="2:2">
      <c r="B379" s="7"/>
    </row>
    <row r="380" spans="2:2">
      <c r="B380" s="7"/>
    </row>
    <row r="381" spans="2:2">
      <c r="B381" s="7"/>
    </row>
    <row r="382" spans="2:2">
      <c r="B382" s="7"/>
    </row>
    <row r="383" spans="2:2">
      <c r="B383" s="7"/>
    </row>
    <row r="384" spans="2:2">
      <c r="B384" s="7"/>
    </row>
    <row r="385" spans="2:2">
      <c r="B385" s="7"/>
    </row>
    <row r="386" spans="2:2">
      <c r="B386" s="7"/>
    </row>
    <row r="387" spans="2:2">
      <c r="B387" s="7"/>
    </row>
    <row r="388" spans="2:2">
      <c r="B388" s="7"/>
    </row>
    <row r="389" spans="2:2">
      <c r="B389" s="7"/>
    </row>
    <row r="390" spans="2:2">
      <c r="B390" s="7"/>
    </row>
    <row r="391" spans="2:2">
      <c r="B391" s="7"/>
    </row>
    <row r="392" spans="2:2">
      <c r="B392" s="7"/>
    </row>
    <row r="393" spans="2:2">
      <c r="B393" s="7"/>
    </row>
    <row r="394" spans="2:2">
      <c r="B394" s="7"/>
    </row>
    <row r="395" spans="2:2">
      <c r="B395" s="7"/>
    </row>
    <row r="396" spans="2:2">
      <c r="B396" s="7"/>
    </row>
    <row r="397" spans="2:2">
      <c r="B397" s="7"/>
    </row>
    <row r="398" spans="2:2">
      <c r="B398" s="7"/>
    </row>
    <row r="399" spans="2:2">
      <c r="B399" s="7"/>
    </row>
    <row r="400" spans="2:2">
      <c r="B400" s="7"/>
    </row>
    <row r="401" spans="2:2">
      <c r="B401" s="7"/>
    </row>
    <row r="402" spans="2:2">
      <c r="B402" s="7"/>
    </row>
    <row r="403" spans="2:2">
      <c r="B403" s="7"/>
    </row>
    <row r="404" spans="2:2">
      <c r="B404" s="7"/>
    </row>
    <row r="405" spans="2:2">
      <c r="B405" s="7"/>
    </row>
    <row r="406" spans="2:2">
      <c r="B406" s="7"/>
    </row>
    <row r="407" spans="2:2">
      <c r="B407" s="7"/>
    </row>
    <row r="408" spans="2:2">
      <c r="B408" s="7"/>
    </row>
    <row r="409" spans="2:2">
      <c r="B409" s="7"/>
    </row>
    <row r="410" spans="2:2">
      <c r="B410" s="7"/>
    </row>
    <row r="411" spans="2:2">
      <c r="B411" s="7"/>
    </row>
    <row r="412" spans="2:2">
      <c r="B412" s="7"/>
    </row>
    <row r="413" spans="2:2">
      <c r="B413" s="7"/>
    </row>
    <row r="414" spans="2:2">
      <c r="B414" s="7"/>
    </row>
    <row r="415" spans="2:2">
      <c r="B415" s="7"/>
    </row>
    <row r="416" spans="2:2">
      <c r="B416" s="7"/>
    </row>
    <row r="417" spans="2:2">
      <c r="B417" s="7"/>
    </row>
    <row r="418" spans="2:2">
      <c r="B418" s="7"/>
    </row>
    <row r="419" spans="2:2">
      <c r="B419" s="7"/>
    </row>
    <row r="420" spans="2:2">
      <c r="B420" s="7"/>
    </row>
    <row r="421" spans="2:2">
      <c r="B421" s="7"/>
    </row>
    <row r="422" spans="2:2">
      <c r="B422" s="7"/>
    </row>
    <row r="423" spans="2:2">
      <c r="B423" s="7"/>
    </row>
    <row r="424" spans="2:2">
      <c r="B424" s="7"/>
    </row>
    <row r="425" spans="2:2">
      <c r="B425" s="7"/>
    </row>
    <row r="426" spans="2:2">
      <c r="B426" s="7"/>
    </row>
    <row r="427" spans="2:2">
      <c r="B427" s="7"/>
    </row>
    <row r="428" spans="2:2">
      <c r="B428" s="7"/>
    </row>
    <row r="429" spans="2:2">
      <c r="B429" s="7"/>
    </row>
    <row r="430" spans="2:2">
      <c r="B430" s="7"/>
    </row>
    <row r="431" spans="2:2">
      <c r="B431" s="7"/>
    </row>
    <row r="432" spans="2:2">
      <c r="B432" s="7"/>
    </row>
    <row r="433" spans="2:2">
      <c r="B433" s="7"/>
    </row>
    <row r="434" spans="2:2">
      <c r="B434" s="7"/>
    </row>
    <row r="435" spans="2:2">
      <c r="B435" s="7"/>
    </row>
    <row r="436" spans="2:2">
      <c r="B436" s="7"/>
    </row>
    <row r="437" spans="2:2">
      <c r="B437" s="7"/>
    </row>
    <row r="438" spans="2:2">
      <c r="B438" s="7"/>
    </row>
    <row r="439" spans="2:2">
      <c r="B439" s="7"/>
    </row>
    <row r="440" spans="2:2">
      <c r="B440" s="7"/>
    </row>
    <row r="441" spans="2:2">
      <c r="B441" s="7"/>
    </row>
    <row r="442" spans="2:2">
      <c r="B442" s="7"/>
    </row>
    <row r="443" spans="2:2">
      <c r="B443" s="7"/>
    </row>
    <row r="444" spans="2:2">
      <c r="B444" s="7"/>
    </row>
    <row r="445" spans="2:2">
      <c r="B445" s="7"/>
    </row>
    <row r="446" spans="2:2">
      <c r="B446" s="7"/>
    </row>
    <row r="447" spans="2:2">
      <c r="B447" s="7"/>
    </row>
    <row r="448" spans="2:2">
      <c r="B448" s="7"/>
    </row>
    <row r="449" spans="2:2">
      <c r="B449" s="7"/>
    </row>
    <row r="450" spans="2:2">
      <c r="B450" s="7"/>
    </row>
    <row r="451" spans="2:2">
      <c r="B451" s="7"/>
    </row>
    <row r="452" spans="2:2">
      <c r="B452" s="7"/>
    </row>
    <row r="453" spans="2:2">
      <c r="B453" s="7"/>
    </row>
    <row r="454" spans="2:2">
      <c r="B454" s="7"/>
    </row>
    <row r="455" spans="2:2">
      <c r="B455" s="7"/>
    </row>
    <row r="456" spans="2:2">
      <c r="B456" s="7"/>
    </row>
    <row r="457" spans="2:2">
      <c r="B457" s="7"/>
    </row>
    <row r="458" spans="2:2">
      <c r="B458" s="7"/>
    </row>
    <row r="459" spans="2:2">
      <c r="B459" s="7"/>
    </row>
    <row r="460" spans="2:2">
      <c r="B460" s="7"/>
    </row>
    <row r="461" spans="2:2">
      <c r="B461" s="7"/>
    </row>
    <row r="462" spans="2:2">
      <c r="B462" s="7"/>
    </row>
    <row r="463" spans="2:2">
      <c r="B463" s="7"/>
    </row>
    <row r="464" spans="2:2">
      <c r="B464" s="7"/>
    </row>
    <row r="465" spans="2:2">
      <c r="B465" s="7"/>
    </row>
    <row r="466" spans="2:2">
      <c r="B466" s="7"/>
    </row>
    <row r="467" spans="2:2">
      <c r="B467" s="7"/>
    </row>
    <row r="468" spans="2:2">
      <c r="B468" s="7"/>
    </row>
    <row r="469" spans="2:2">
      <c r="B469" s="7"/>
    </row>
    <row r="470" spans="2:2">
      <c r="B470" s="7"/>
    </row>
    <row r="471" spans="2:2">
      <c r="B471" s="7"/>
    </row>
    <row r="472" spans="2:2">
      <c r="B472" s="7"/>
    </row>
    <row r="473" spans="2:2">
      <c r="B473" s="7"/>
    </row>
    <row r="474" spans="2:2">
      <c r="B474" s="7"/>
    </row>
    <row r="475" spans="2:2">
      <c r="B475" s="7"/>
    </row>
    <row r="476" spans="2:2">
      <c r="B476" s="7"/>
    </row>
    <row r="477" spans="2:2">
      <c r="B477" s="7"/>
    </row>
    <row r="478" spans="2:2">
      <c r="B478" s="7"/>
    </row>
    <row r="479" spans="2:2">
      <c r="B479" s="7"/>
    </row>
    <row r="480" spans="2:2">
      <c r="B480" s="7"/>
    </row>
    <row r="481" spans="2:2">
      <c r="B481" s="7"/>
    </row>
    <row r="482" spans="2:2">
      <c r="B482" s="7"/>
    </row>
    <row r="483" spans="2:2">
      <c r="B483" s="7"/>
    </row>
    <row r="484" spans="2:2">
      <c r="B484" s="7"/>
    </row>
    <row r="485" spans="2:2">
      <c r="B485" s="7"/>
    </row>
    <row r="486" spans="2:2">
      <c r="B486" s="7"/>
    </row>
    <row r="487" spans="2:2">
      <c r="B487" s="7"/>
    </row>
    <row r="488" spans="2:2">
      <c r="B488" s="7"/>
    </row>
    <row r="489" spans="2:2">
      <c r="B489" s="7"/>
    </row>
    <row r="490" spans="2:2">
      <c r="B490" s="7"/>
    </row>
    <row r="491" spans="2:2">
      <c r="B491" s="7"/>
    </row>
    <row r="492" spans="2:2">
      <c r="B492" s="7"/>
    </row>
    <row r="493" spans="2:2">
      <c r="B493" s="7"/>
    </row>
    <row r="494" spans="2:2">
      <c r="B494" s="7"/>
    </row>
    <row r="495" spans="2:2">
      <c r="B495" s="7"/>
    </row>
    <row r="496" spans="2:2">
      <c r="B496" s="7"/>
    </row>
    <row r="497" spans="2:2">
      <c r="B497" s="7"/>
    </row>
    <row r="498" spans="2:2">
      <c r="B498" s="7"/>
    </row>
    <row r="499" spans="2:2">
      <c r="B499" s="7"/>
    </row>
    <row r="500" spans="2:2">
      <c r="B500" s="7"/>
    </row>
    <row r="501" spans="2:2">
      <c r="B501" s="7"/>
    </row>
    <row r="502" spans="2:2">
      <c r="B502" s="7"/>
    </row>
    <row r="503" spans="2:2">
      <c r="B503" s="7"/>
    </row>
    <row r="504" spans="2:2">
      <c r="B504" s="7"/>
    </row>
    <row r="505" spans="2:2">
      <c r="B505" s="7"/>
    </row>
    <row r="506" spans="2:2">
      <c r="B506" s="7"/>
    </row>
    <row r="507" spans="2:2">
      <c r="B507" s="7"/>
    </row>
    <row r="508" spans="2:2">
      <c r="B508" s="7"/>
    </row>
    <row r="509" spans="2:2">
      <c r="B509" s="7"/>
    </row>
    <row r="510" spans="2:2">
      <c r="B510" s="7"/>
    </row>
    <row r="511" spans="2:2">
      <c r="B511" s="7"/>
    </row>
    <row r="512" spans="2:2">
      <c r="B512" s="7"/>
    </row>
    <row r="513" spans="2:2">
      <c r="B513" s="7"/>
    </row>
    <row r="514" spans="2:2">
      <c r="B514" s="7"/>
    </row>
    <row r="515" spans="2:2">
      <c r="B515" s="7"/>
    </row>
    <row r="516" spans="2:2">
      <c r="B516" s="7"/>
    </row>
    <row r="517" spans="2:2">
      <c r="B517" s="7"/>
    </row>
    <row r="518" spans="2:2">
      <c r="B518" s="7"/>
    </row>
    <row r="519" spans="2:2">
      <c r="B519" s="7"/>
    </row>
    <row r="520" spans="2:2">
      <c r="B520" s="7"/>
    </row>
    <row r="521" spans="2:2">
      <c r="B521" s="7"/>
    </row>
    <row r="522" spans="2:2">
      <c r="B522" s="7"/>
    </row>
    <row r="523" spans="2:2">
      <c r="B523" s="7"/>
    </row>
    <row r="524" spans="2:2">
      <c r="B524" s="7"/>
    </row>
    <row r="525" spans="2:2">
      <c r="B525" s="7"/>
    </row>
    <row r="526" spans="2:2">
      <c r="B526" s="7"/>
    </row>
    <row r="527" spans="2:2">
      <c r="B527" s="7"/>
    </row>
    <row r="528" spans="2:2">
      <c r="B528" s="7"/>
    </row>
    <row r="529" spans="2:2">
      <c r="B529" s="7"/>
    </row>
    <row r="530" spans="2:2">
      <c r="B530" s="7"/>
    </row>
    <row r="531" spans="2:2">
      <c r="B531" s="7"/>
    </row>
    <row r="532" spans="2:2">
      <c r="B532" s="7"/>
    </row>
    <row r="533" spans="2:2">
      <c r="B533" s="7"/>
    </row>
    <row r="534" spans="2:2">
      <c r="B534" s="7"/>
    </row>
    <row r="535" spans="2:2">
      <c r="B535" s="7"/>
    </row>
    <row r="536" spans="2:2">
      <c r="B536" s="7"/>
    </row>
    <row r="537" spans="2:2">
      <c r="B537" s="7"/>
    </row>
    <row r="538" spans="2:2">
      <c r="B538" s="7"/>
    </row>
    <row r="539" spans="2:2">
      <c r="B539" s="7"/>
    </row>
    <row r="540" spans="2:2">
      <c r="B540" s="7"/>
    </row>
    <row r="541" spans="2:2">
      <c r="B541" s="7"/>
    </row>
    <row r="542" spans="2:2">
      <c r="B542" s="7"/>
    </row>
    <row r="543" spans="2:2">
      <c r="B543" s="7"/>
    </row>
    <row r="544" spans="2:2">
      <c r="B544" s="7"/>
    </row>
    <row r="545" spans="2:2">
      <c r="B545" s="7"/>
    </row>
    <row r="546" spans="2:2">
      <c r="B546" s="7"/>
    </row>
    <row r="547" spans="2:2">
      <c r="B547" s="7"/>
    </row>
    <row r="548" spans="2:2">
      <c r="B548" s="7"/>
    </row>
    <row r="549" spans="2:2">
      <c r="B549" s="7"/>
    </row>
    <row r="550" spans="2:2">
      <c r="B550" s="7"/>
    </row>
    <row r="551" spans="2:2">
      <c r="B551" s="7"/>
    </row>
    <row r="552" spans="2:2">
      <c r="B552" s="7"/>
    </row>
    <row r="553" spans="2:2">
      <c r="B553" s="7"/>
    </row>
    <row r="554" spans="2:2">
      <c r="B554" s="7"/>
    </row>
    <row r="555" spans="2:2">
      <c r="B555" s="7"/>
    </row>
    <row r="556" spans="2:2">
      <c r="B556" s="7"/>
    </row>
    <row r="557" spans="2:2">
      <c r="B557" s="7"/>
    </row>
    <row r="558" spans="2:2">
      <c r="B558" s="7"/>
    </row>
    <row r="559" spans="2:2">
      <c r="B559" s="7"/>
    </row>
    <row r="560" spans="2:2">
      <c r="B560" s="7"/>
    </row>
    <row r="561" spans="2:2">
      <c r="B561" s="7"/>
    </row>
    <row r="562" spans="2:2">
      <c r="B562" s="7"/>
    </row>
    <row r="563" spans="2:2">
      <c r="B563" s="7"/>
    </row>
    <row r="564" spans="2:2">
      <c r="B564" s="7"/>
    </row>
    <row r="565" spans="2:2">
      <c r="B565" s="7"/>
    </row>
    <row r="566" spans="2:2">
      <c r="B566" s="7"/>
    </row>
    <row r="567" spans="2:2">
      <c r="B567" s="7"/>
    </row>
    <row r="568" spans="2:2">
      <c r="B568" s="7"/>
    </row>
    <row r="569" spans="2:2">
      <c r="B569" s="7"/>
    </row>
    <row r="570" spans="2:2">
      <c r="B570" s="7"/>
    </row>
    <row r="571" spans="2:2">
      <c r="B571" s="7"/>
    </row>
    <row r="572" spans="2:2">
      <c r="B572" s="7"/>
    </row>
    <row r="573" spans="2:2">
      <c r="B573" s="7"/>
    </row>
    <row r="574" spans="2:2">
      <c r="B574" s="7"/>
    </row>
    <row r="575" spans="2:2">
      <c r="B575" s="7"/>
    </row>
    <row r="576" spans="2:2">
      <c r="B576" s="7"/>
    </row>
    <row r="577" spans="2:2">
      <c r="B577" s="7"/>
    </row>
    <row r="578" spans="2:2">
      <c r="B578" s="7"/>
    </row>
    <row r="579" spans="2:2">
      <c r="B579" s="7"/>
    </row>
    <row r="580" spans="2:2">
      <c r="B580" s="7"/>
    </row>
    <row r="581" spans="2:2">
      <c r="B581" s="7"/>
    </row>
    <row r="582" spans="2:2">
      <c r="B582" s="7"/>
    </row>
    <row r="583" spans="2:2">
      <c r="B583" s="7"/>
    </row>
    <row r="584" spans="2:2">
      <c r="B584" s="7"/>
    </row>
    <row r="585" spans="2:2">
      <c r="B585" s="7"/>
    </row>
    <row r="586" spans="2:2">
      <c r="B586" s="7"/>
    </row>
    <row r="587" spans="2:2">
      <c r="B587" s="7"/>
    </row>
    <row r="588" spans="2:2">
      <c r="B588" s="7"/>
    </row>
    <row r="589" spans="2:2">
      <c r="B589" s="7"/>
    </row>
    <row r="590" spans="2:2">
      <c r="B590" s="7"/>
    </row>
    <row r="591" spans="2:2">
      <c r="B591" s="7"/>
    </row>
    <row r="592" spans="2:2">
      <c r="B592" s="7"/>
    </row>
    <row r="593" spans="2:2">
      <c r="B593" s="7"/>
    </row>
    <row r="594" spans="2:2">
      <c r="B594" s="7"/>
    </row>
    <row r="595" spans="2:2">
      <c r="B595" s="7"/>
    </row>
    <row r="596" spans="2:2">
      <c r="B596" s="7"/>
    </row>
    <row r="597" spans="2:2">
      <c r="B597" s="7"/>
    </row>
    <row r="598" spans="2:2">
      <c r="B598" s="7"/>
    </row>
    <row r="599" spans="2:2">
      <c r="B599" s="7"/>
    </row>
    <row r="600" spans="2:2">
      <c r="B600" s="7"/>
    </row>
    <row r="601" spans="2:2">
      <c r="B601" s="7"/>
    </row>
    <row r="602" spans="2:2">
      <c r="B602" s="7"/>
    </row>
    <row r="603" spans="2:2">
      <c r="B603" s="7"/>
    </row>
    <row r="604" spans="2:2">
      <c r="B604" s="7"/>
    </row>
    <row r="605" spans="2:2">
      <c r="B605" s="7"/>
    </row>
    <row r="606" spans="2:2">
      <c r="B606" s="7"/>
    </row>
    <row r="607" spans="2:2">
      <c r="B607" s="7"/>
    </row>
    <row r="608" spans="2:2">
      <c r="B608" s="7"/>
    </row>
    <row r="609" spans="2:2">
      <c r="B609" s="7"/>
    </row>
    <row r="610" spans="2:2">
      <c r="B610" s="7"/>
    </row>
    <row r="611" spans="2:2">
      <c r="B611" s="7"/>
    </row>
    <row r="612" spans="2:2">
      <c r="B612" s="7"/>
    </row>
    <row r="613" spans="2:2">
      <c r="B613" s="7"/>
    </row>
    <row r="614" spans="2:2">
      <c r="B614" s="7"/>
    </row>
    <row r="615" spans="2:2">
      <c r="B615" s="7"/>
    </row>
    <row r="616" spans="2:2">
      <c r="B616" s="7"/>
    </row>
    <row r="617" spans="2:2">
      <c r="B617" s="7"/>
    </row>
    <row r="618" spans="2:2">
      <c r="B618" s="7"/>
    </row>
    <row r="619" spans="2:2">
      <c r="B619" s="7"/>
    </row>
    <row r="620" spans="2:2">
      <c r="B620" s="7"/>
    </row>
    <row r="621" spans="2:2">
      <c r="B621" s="7"/>
    </row>
    <row r="622" spans="2:2">
      <c r="B622" s="7"/>
    </row>
    <row r="623" spans="2:2">
      <c r="B623" s="7"/>
    </row>
    <row r="624" spans="2:2">
      <c r="B624" s="7"/>
    </row>
    <row r="625" spans="2:2">
      <c r="B625" s="7"/>
    </row>
    <row r="626" spans="2:2">
      <c r="B626" s="7"/>
    </row>
    <row r="627" spans="2:2">
      <c r="B627" s="7"/>
    </row>
    <row r="628" spans="2:2">
      <c r="B628" s="7"/>
    </row>
    <row r="629" spans="2:2">
      <c r="B629" s="7"/>
    </row>
    <row r="630" spans="2:2">
      <c r="B630" s="7"/>
    </row>
    <row r="631" spans="2:2">
      <c r="B631" s="7"/>
    </row>
    <row r="632" spans="2:2">
      <c r="B632" s="7"/>
    </row>
    <row r="633" spans="2:2">
      <c r="B633" s="7"/>
    </row>
    <row r="634" spans="2:2">
      <c r="B634" s="7"/>
    </row>
    <row r="635" spans="2:2">
      <c r="B635" s="7"/>
    </row>
    <row r="636" spans="2:2">
      <c r="B636" s="7"/>
    </row>
    <row r="637" spans="2:2">
      <c r="B637" s="7"/>
    </row>
    <row r="638" spans="2:2">
      <c r="B638" s="7"/>
    </row>
    <row r="639" spans="2:2">
      <c r="B639" s="7"/>
    </row>
    <row r="640" spans="2:2">
      <c r="B640" s="7"/>
    </row>
    <row r="641" spans="2:2">
      <c r="B641" s="7"/>
    </row>
    <row r="642" spans="2:2">
      <c r="B642" s="7"/>
    </row>
    <row r="643" spans="2:2">
      <c r="B643" s="7"/>
    </row>
    <row r="644" spans="2:2">
      <c r="B644" s="7"/>
    </row>
    <row r="645" spans="2:2">
      <c r="B645" s="7"/>
    </row>
    <row r="646" spans="2:2">
      <c r="B646" s="7"/>
    </row>
    <row r="647" spans="2:2">
      <c r="B647" s="7"/>
    </row>
    <row r="648" spans="2:2">
      <c r="B648" s="7"/>
    </row>
    <row r="649" spans="2:2">
      <c r="B649" s="7"/>
    </row>
    <row r="650" spans="2:2">
      <c r="B650" s="7"/>
    </row>
    <row r="651" spans="2:2">
      <c r="B651" s="7"/>
    </row>
    <row r="652" spans="2:2">
      <c r="B652" s="7"/>
    </row>
    <row r="653" spans="2:2">
      <c r="B653" s="7"/>
    </row>
    <row r="654" spans="2:2">
      <c r="B654" s="7"/>
    </row>
    <row r="655" spans="2:2">
      <c r="B655" s="7"/>
    </row>
    <row r="656" spans="2:2">
      <c r="B656" s="7"/>
    </row>
    <row r="657" spans="2:2">
      <c r="B657" s="7"/>
    </row>
    <row r="658" spans="2:2">
      <c r="B658" s="7"/>
    </row>
    <row r="659" spans="2:2">
      <c r="B659" s="7"/>
    </row>
    <row r="660" spans="2:2">
      <c r="B660" s="7"/>
    </row>
    <row r="661" spans="2:2">
      <c r="B661" s="7"/>
    </row>
    <row r="662" spans="2:2">
      <c r="B662" s="7"/>
    </row>
    <row r="663" spans="2:2">
      <c r="B663" s="7"/>
    </row>
    <row r="664" spans="2:2">
      <c r="B664" s="7"/>
    </row>
    <row r="665" spans="2:2">
      <c r="B665" s="7"/>
    </row>
    <row r="666" spans="2:2">
      <c r="B666" s="7"/>
    </row>
    <row r="667" spans="2:2">
      <c r="B667" s="7"/>
    </row>
    <row r="668" spans="2:2">
      <c r="B668" s="7"/>
    </row>
    <row r="669" spans="2:2">
      <c r="B669" s="7"/>
    </row>
    <row r="670" spans="2:2">
      <c r="B670" s="7"/>
    </row>
    <row r="671" spans="2:2">
      <c r="B671" s="7"/>
    </row>
    <row r="672" spans="2:2">
      <c r="B672" s="7"/>
    </row>
    <row r="673" spans="2:2">
      <c r="B673" s="7"/>
    </row>
    <row r="674" spans="2:2">
      <c r="B674" s="7"/>
    </row>
    <row r="675" spans="2:2">
      <c r="B675" s="7"/>
    </row>
    <row r="676" spans="2:2">
      <c r="B676" s="7"/>
    </row>
    <row r="677" spans="2:2">
      <c r="B677" s="7"/>
    </row>
    <row r="678" spans="2:2">
      <c r="B678" s="7"/>
    </row>
    <row r="679" spans="2:2">
      <c r="B679" s="7"/>
    </row>
    <row r="680" spans="2:2">
      <c r="B680" s="7"/>
    </row>
    <row r="681" spans="2:2">
      <c r="B681" s="7"/>
    </row>
    <row r="682" spans="2:2">
      <c r="B682" s="7"/>
    </row>
    <row r="683" spans="2:2">
      <c r="B683" s="7"/>
    </row>
    <row r="684" spans="2:2">
      <c r="B684" s="7"/>
    </row>
    <row r="685" spans="2:2">
      <c r="B685" s="7"/>
    </row>
    <row r="686" spans="2:2">
      <c r="B686" s="7"/>
    </row>
    <row r="687" spans="2:2">
      <c r="B687" s="7"/>
    </row>
    <row r="688" spans="2:2">
      <c r="B688" s="7"/>
    </row>
    <row r="689" spans="2:2">
      <c r="B689" s="7"/>
    </row>
    <row r="690" spans="2:2">
      <c r="B690" s="7"/>
    </row>
    <row r="691" spans="2:2">
      <c r="B691" s="7"/>
    </row>
    <row r="692" spans="2:2">
      <c r="B692" s="7"/>
    </row>
    <row r="693" spans="2:2">
      <c r="B693" s="7"/>
    </row>
    <row r="694" spans="2:2">
      <c r="B694" s="7"/>
    </row>
    <row r="695" spans="2:2">
      <c r="B695" s="7"/>
    </row>
    <row r="696" spans="2:2">
      <c r="B696" s="7"/>
    </row>
    <row r="697" spans="2:2">
      <c r="B697" s="7"/>
    </row>
    <row r="698" spans="2:2">
      <c r="B698" s="7"/>
    </row>
    <row r="699" spans="2:2">
      <c r="B699" s="7"/>
    </row>
    <row r="700" spans="2:2">
      <c r="B700" s="7"/>
    </row>
    <row r="701" spans="2:2">
      <c r="B701" s="7"/>
    </row>
    <row r="702" spans="2:2">
      <c r="B702" s="7"/>
    </row>
    <row r="703" spans="2:2">
      <c r="B703" s="7"/>
    </row>
    <row r="704" spans="2:2">
      <c r="B704" s="7"/>
    </row>
    <row r="705" spans="2:2">
      <c r="B705" s="7"/>
    </row>
    <row r="706" spans="2:2">
      <c r="B706" s="7"/>
    </row>
    <row r="707" spans="2:2">
      <c r="B707" s="7"/>
    </row>
    <row r="708" spans="2:2">
      <c r="B708" s="7"/>
    </row>
    <row r="709" spans="2:2">
      <c r="B709" s="7"/>
    </row>
    <row r="710" spans="2:2">
      <c r="B710" s="7"/>
    </row>
    <row r="711" spans="2:2">
      <c r="B711" s="7"/>
    </row>
    <row r="712" spans="2:2">
      <c r="B712" s="7"/>
    </row>
    <row r="713" spans="2:2">
      <c r="B713" s="7"/>
    </row>
    <row r="714" spans="2:2">
      <c r="B714" s="7"/>
    </row>
    <row r="715" spans="2:2">
      <c r="B715" s="7"/>
    </row>
    <row r="716" spans="2:2">
      <c r="B716" s="7"/>
    </row>
    <row r="717" spans="2:2">
      <c r="B717" s="7"/>
    </row>
    <row r="718" spans="2:2">
      <c r="B718" s="7"/>
    </row>
    <row r="719" spans="2:2">
      <c r="B719" s="7"/>
    </row>
    <row r="720" spans="2:2">
      <c r="B720" s="7"/>
    </row>
    <row r="721" spans="2:2">
      <c r="B721" s="7"/>
    </row>
    <row r="722" spans="2:2">
      <c r="B722" s="7"/>
    </row>
    <row r="723" spans="2:2">
      <c r="B723" s="7"/>
    </row>
    <row r="724" spans="2:2">
      <c r="B724" s="7"/>
    </row>
    <row r="725" spans="2:2">
      <c r="B725" s="7"/>
    </row>
    <row r="726" spans="2:2">
      <c r="B726" s="7"/>
    </row>
    <row r="727" spans="2:2">
      <c r="B727" s="7"/>
    </row>
    <row r="728" spans="2:2">
      <c r="B728" s="7"/>
    </row>
    <row r="729" spans="2:2">
      <c r="B729" s="7"/>
    </row>
    <row r="730" spans="2:2">
      <c r="B730" s="7"/>
    </row>
    <row r="731" spans="2:2">
      <c r="B731" s="7"/>
    </row>
    <row r="732" spans="2:2">
      <c r="B732" s="7"/>
    </row>
    <row r="733" spans="2:2">
      <c r="B733" s="7"/>
    </row>
    <row r="734" spans="2:2">
      <c r="B734" s="7"/>
    </row>
    <row r="735" spans="2:2">
      <c r="B735" s="7"/>
    </row>
    <row r="736" spans="2:2">
      <c r="B736" s="7"/>
    </row>
    <row r="737" spans="2:2">
      <c r="B737" s="7"/>
    </row>
    <row r="738" spans="2:2">
      <c r="B738" s="7"/>
    </row>
    <row r="739" spans="2:2">
      <c r="B739" s="7"/>
    </row>
    <row r="740" spans="2:2">
      <c r="B740" s="7"/>
    </row>
    <row r="741" spans="2:2">
      <c r="B741" s="7"/>
    </row>
    <row r="742" spans="2:2">
      <c r="B742" s="7"/>
    </row>
    <row r="743" spans="2:2">
      <c r="B743" s="7"/>
    </row>
    <row r="744" spans="2:2">
      <c r="B744" s="7"/>
    </row>
    <row r="745" spans="2:2">
      <c r="B745" s="7"/>
    </row>
    <row r="746" spans="2:2">
      <c r="B746" s="7"/>
    </row>
    <row r="747" spans="2:2">
      <c r="B747" s="7"/>
    </row>
    <row r="748" spans="2:2">
      <c r="B748" s="7"/>
    </row>
    <row r="749" spans="2:2">
      <c r="B749" s="7"/>
    </row>
    <row r="750" spans="2:2">
      <c r="B750" s="7"/>
    </row>
    <row r="751" spans="2:2">
      <c r="B751" s="7"/>
    </row>
    <row r="752" spans="2:2">
      <c r="B752" s="7"/>
    </row>
    <row r="753" spans="2:2">
      <c r="B753" s="7"/>
    </row>
    <row r="754" spans="2:2">
      <c r="B754" s="7"/>
    </row>
    <row r="755" spans="2:2">
      <c r="B755" s="7"/>
    </row>
    <row r="756" spans="2:2">
      <c r="B756" s="7"/>
    </row>
    <row r="757" spans="2:2">
      <c r="B757" s="7"/>
    </row>
    <row r="758" spans="2:2">
      <c r="B758" s="7"/>
    </row>
    <row r="759" spans="2:2">
      <c r="B759" s="7"/>
    </row>
    <row r="760" spans="2:2">
      <c r="B760" s="7"/>
    </row>
    <row r="761" spans="2:2">
      <c r="B761" s="7"/>
    </row>
    <row r="762" spans="2:2">
      <c r="B762" s="7"/>
    </row>
    <row r="763" spans="2:2">
      <c r="B763" s="7"/>
    </row>
    <row r="764" spans="2:2">
      <c r="B764" s="7"/>
    </row>
    <row r="765" spans="2:2">
      <c r="B765" s="7"/>
    </row>
    <row r="766" spans="2:2">
      <c r="B766" s="7"/>
    </row>
    <row r="767" spans="2:2">
      <c r="B767" s="7"/>
    </row>
    <row r="768" spans="2:2">
      <c r="B768" s="7"/>
    </row>
    <row r="769" spans="2:2">
      <c r="B769" s="7"/>
    </row>
    <row r="770" spans="2:2">
      <c r="B770" s="7"/>
    </row>
    <row r="771" spans="2:2">
      <c r="B771" s="7"/>
    </row>
    <row r="772" spans="2:2">
      <c r="B772" s="7"/>
    </row>
    <row r="773" spans="2:2">
      <c r="B773" s="7"/>
    </row>
    <row r="774" spans="2:2">
      <c r="B774" s="7"/>
    </row>
    <row r="775" spans="2:2">
      <c r="B775" s="7"/>
    </row>
    <row r="776" spans="2:2">
      <c r="B776" s="7"/>
    </row>
    <row r="777" spans="2:2">
      <c r="B777" s="7"/>
    </row>
    <row r="778" spans="2:2">
      <c r="B778" s="7"/>
    </row>
    <row r="779" spans="2:2">
      <c r="B779" s="7"/>
    </row>
    <row r="780" spans="2:2">
      <c r="B780" s="7"/>
    </row>
    <row r="781" spans="2:2">
      <c r="B781" s="7"/>
    </row>
    <row r="782" spans="2:2">
      <c r="B782" s="7"/>
    </row>
    <row r="783" spans="2:2">
      <c r="B783" s="7"/>
    </row>
    <row r="784" spans="2:2">
      <c r="B784" s="7"/>
    </row>
    <row r="785" spans="2:2">
      <c r="B785" s="7"/>
    </row>
    <row r="786" spans="2:2">
      <c r="B786" s="7"/>
    </row>
    <row r="787" spans="2:2">
      <c r="B787" s="7"/>
    </row>
    <row r="788" spans="2:2">
      <c r="B788" s="7"/>
    </row>
    <row r="789" spans="2:2">
      <c r="B789" s="7"/>
    </row>
    <row r="790" spans="2:2">
      <c r="B790" s="7"/>
    </row>
    <row r="791" spans="2:2">
      <c r="B791" s="7"/>
    </row>
    <row r="792" spans="2:2">
      <c r="B792" s="7"/>
    </row>
    <row r="793" spans="2:2">
      <c r="B793" s="7"/>
    </row>
    <row r="794" spans="2:2">
      <c r="B794" s="7"/>
    </row>
    <row r="795" spans="2:2">
      <c r="B795" s="7"/>
    </row>
    <row r="796" spans="2:2">
      <c r="B796" s="7"/>
    </row>
    <row r="797" spans="2:2">
      <c r="B797" s="7"/>
    </row>
    <row r="798" spans="2:2">
      <c r="B798" s="7"/>
    </row>
    <row r="799" spans="2:2">
      <c r="B799" s="7"/>
    </row>
    <row r="800" spans="2:2">
      <c r="B800" s="7"/>
    </row>
    <row r="801" spans="2:2">
      <c r="B801" s="7"/>
    </row>
    <row r="802" spans="2:2">
      <c r="B802" s="7"/>
    </row>
    <row r="803" spans="2:2">
      <c r="B803" s="7"/>
    </row>
    <row r="804" spans="2:2">
      <c r="B804" s="7"/>
    </row>
    <row r="805" spans="2:2">
      <c r="B805" s="7"/>
    </row>
    <row r="806" spans="2:2">
      <c r="B806" s="7"/>
    </row>
    <row r="807" spans="2:2">
      <c r="B807" s="7"/>
    </row>
    <row r="808" spans="2:2">
      <c r="B808" s="7"/>
    </row>
    <row r="809" spans="2:2">
      <c r="B809" s="7"/>
    </row>
    <row r="810" spans="2:2">
      <c r="B810" s="7"/>
    </row>
    <row r="811" spans="2:2">
      <c r="B811" s="7"/>
    </row>
    <row r="812" spans="2:2">
      <c r="B812" s="7"/>
    </row>
    <row r="813" spans="2:2">
      <c r="B813" s="7"/>
    </row>
    <row r="814" spans="2:2">
      <c r="B814" s="7"/>
    </row>
    <row r="815" spans="2:2">
      <c r="B815" s="7"/>
    </row>
    <row r="816" spans="2:2">
      <c r="B816" s="7"/>
    </row>
    <row r="817" spans="2:2">
      <c r="B817" s="7"/>
    </row>
    <row r="818" spans="2:2">
      <c r="B818" s="7"/>
    </row>
    <row r="819" spans="2:2">
      <c r="B819" s="7"/>
    </row>
    <row r="820" spans="2:2">
      <c r="B820" s="7"/>
    </row>
    <row r="821" spans="2:2">
      <c r="B821" s="7"/>
    </row>
    <row r="822" spans="2:2">
      <c r="B822" s="7"/>
    </row>
    <row r="823" spans="2:2">
      <c r="B823" s="7"/>
    </row>
    <row r="824" spans="2:2">
      <c r="B824" s="7"/>
    </row>
    <row r="825" spans="2:2">
      <c r="B825" s="7"/>
    </row>
    <row r="826" spans="2:2">
      <c r="B826" s="7"/>
    </row>
    <row r="827" spans="2:2">
      <c r="B827" s="7"/>
    </row>
    <row r="828" spans="2:2">
      <c r="B828" s="7"/>
    </row>
    <row r="829" spans="2:2">
      <c r="B829" s="7"/>
    </row>
    <row r="830" spans="2:2">
      <c r="B830" s="7"/>
    </row>
    <row r="831" spans="2:2">
      <c r="B831" s="7"/>
    </row>
    <row r="832" spans="2:2">
      <c r="B832" s="7"/>
    </row>
    <row r="833" spans="2:2">
      <c r="B833" s="7"/>
    </row>
    <row r="834" spans="2:2">
      <c r="B834" s="7"/>
    </row>
    <row r="835" spans="2:2">
      <c r="B835" s="7"/>
    </row>
    <row r="836" spans="2:2">
      <c r="B836" s="7"/>
    </row>
    <row r="837" spans="2:2">
      <c r="B837" s="7"/>
    </row>
    <row r="838" spans="2:2">
      <c r="B838" s="7"/>
    </row>
    <row r="839" spans="2:2">
      <c r="B839" s="7"/>
    </row>
    <row r="840" spans="2:2">
      <c r="B840" s="7"/>
    </row>
    <row r="841" spans="2:2">
      <c r="B841" s="7"/>
    </row>
    <row r="842" spans="2:2">
      <c r="B842" s="7"/>
    </row>
    <row r="843" spans="2:2">
      <c r="B843" s="7"/>
    </row>
    <row r="844" spans="2:2">
      <c r="B844" s="7"/>
    </row>
    <row r="845" spans="2:2">
      <c r="B845" s="7"/>
    </row>
    <row r="846" spans="2:2">
      <c r="B846" s="7"/>
    </row>
    <row r="847" spans="2:2">
      <c r="B847" s="7"/>
    </row>
    <row r="848" spans="2:2">
      <c r="B848" s="7"/>
    </row>
    <row r="849" spans="2:2">
      <c r="B849" s="7"/>
    </row>
    <row r="850" spans="2:2">
      <c r="B850" s="7"/>
    </row>
    <row r="851" spans="2:2">
      <c r="B851" s="7"/>
    </row>
    <row r="852" spans="2:2">
      <c r="B852" s="7"/>
    </row>
    <row r="853" spans="2:2">
      <c r="B853" s="7"/>
    </row>
    <row r="854" spans="2:2">
      <c r="B854" s="7"/>
    </row>
    <row r="855" spans="2:2">
      <c r="B855" s="7"/>
    </row>
    <row r="856" spans="2:2">
      <c r="B856" s="7"/>
    </row>
    <row r="857" spans="2:2">
      <c r="B857" s="7"/>
    </row>
    <row r="858" spans="2:2">
      <c r="B858" s="7"/>
    </row>
    <row r="859" spans="2:2">
      <c r="B859" s="7"/>
    </row>
    <row r="860" spans="2:2">
      <c r="B860" s="7"/>
    </row>
    <row r="861" spans="2:2">
      <c r="B861" s="7"/>
    </row>
    <row r="862" spans="2:2">
      <c r="B862" s="7"/>
    </row>
    <row r="863" spans="2:2">
      <c r="B863" s="7"/>
    </row>
    <row r="864" spans="2:2">
      <c r="B864" s="7"/>
    </row>
    <row r="865" spans="2:2">
      <c r="B865" s="7"/>
    </row>
    <row r="866" spans="2:2">
      <c r="B866" s="7"/>
    </row>
    <row r="867" spans="2:2">
      <c r="B867" s="7"/>
    </row>
    <row r="868" spans="2:2">
      <c r="B868" s="7"/>
    </row>
    <row r="869" spans="2:2">
      <c r="B869" s="7"/>
    </row>
    <row r="870" spans="2:2">
      <c r="B870" s="7"/>
    </row>
    <row r="871" spans="2:2">
      <c r="B871" s="7"/>
    </row>
    <row r="872" spans="2:2">
      <c r="B872" s="7"/>
    </row>
    <row r="873" spans="2:2">
      <c r="B873" s="7"/>
    </row>
    <row r="874" spans="2:2">
      <c r="B874" s="7"/>
    </row>
    <row r="875" spans="2:2">
      <c r="B875" s="7"/>
    </row>
    <row r="876" spans="2:2">
      <c r="B876" s="7"/>
    </row>
    <row r="877" spans="2:2">
      <c r="B877" s="7"/>
    </row>
    <row r="878" spans="2:2">
      <c r="B878" s="7"/>
    </row>
    <row r="879" spans="2:2">
      <c r="B879" s="7"/>
    </row>
    <row r="880" spans="2:2">
      <c r="B880" s="7"/>
    </row>
    <row r="881" spans="2:2">
      <c r="B881" s="7"/>
    </row>
    <row r="882" spans="2:2">
      <c r="B882" s="7"/>
    </row>
    <row r="883" spans="2:2">
      <c r="B883" s="7"/>
    </row>
    <row r="884" spans="2:2">
      <c r="B884" s="7"/>
    </row>
    <row r="885" spans="2:2">
      <c r="B885" s="7"/>
    </row>
    <row r="886" spans="2:2">
      <c r="B886" s="7"/>
    </row>
    <row r="887" spans="2:2">
      <c r="B887" s="7"/>
    </row>
    <row r="888" spans="2:2">
      <c r="B888" s="7"/>
    </row>
    <row r="889" spans="2:2">
      <c r="B889" s="7"/>
    </row>
    <row r="890" spans="2:2">
      <c r="B890" s="7"/>
    </row>
    <row r="891" spans="2:2">
      <c r="B891" s="7"/>
    </row>
    <row r="892" spans="2:2">
      <c r="B892" s="7"/>
    </row>
    <row r="893" spans="2:2">
      <c r="B893" s="7"/>
    </row>
    <row r="894" spans="2:2">
      <c r="B894" s="7"/>
    </row>
    <row r="895" spans="2:2">
      <c r="B895" s="7"/>
    </row>
    <row r="896" spans="2:2">
      <c r="B896" s="7"/>
    </row>
    <row r="897" spans="2:2">
      <c r="B897" s="7"/>
    </row>
    <row r="898" spans="2:2">
      <c r="B898" s="7"/>
    </row>
    <row r="899" spans="2:2">
      <c r="B899" s="7"/>
    </row>
    <row r="900" spans="2:2">
      <c r="B900" s="7"/>
    </row>
    <row r="901" spans="2:2">
      <c r="B901" s="7"/>
    </row>
    <row r="902" spans="2:2">
      <c r="B902" s="7"/>
    </row>
    <row r="903" spans="2:2">
      <c r="B903" s="7"/>
    </row>
    <row r="904" spans="2:2">
      <c r="B904" s="7"/>
    </row>
    <row r="905" spans="2:2">
      <c r="B905" s="7"/>
    </row>
    <row r="906" spans="2:2">
      <c r="B906" s="7"/>
    </row>
    <row r="907" spans="2:2">
      <c r="B907" s="7"/>
    </row>
    <row r="908" spans="2:2">
      <c r="B908" s="7"/>
    </row>
    <row r="909" spans="2:2">
      <c r="B909" s="7"/>
    </row>
    <row r="910" spans="2:2">
      <c r="B910" s="7"/>
    </row>
    <row r="911" spans="2:2">
      <c r="B911" s="7"/>
    </row>
    <row r="912" spans="2:2">
      <c r="B912" s="7"/>
    </row>
    <row r="913" spans="2:2">
      <c r="B913" s="7"/>
    </row>
    <row r="914" spans="2:2">
      <c r="B914" s="7"/>
    </row>
    <row r="915" spans="2:2">
      <c r="B915" s="7"/>
    </row>
    <row r="916" spans="2:2">
      <c r="B916" s="7"/>
    </row>
    <row r="917" spans="2:2">
      <c r="B917" s="7"/>
    </row>
    <row r="918" spans="2:2">
      <c r="B918" s="7"/>
    </row>
    <row r="919" spans="2:2">
      <c r="B919" s="7"/>
    </row>
    <row r="920" spans="2:2">
      <c r="B920" s="7"/>
    </row>
    <row r="921" spans="2:2">
      <c r="B921" s="7"/>
    </row>
    <row r="922" spans="2:2">
      <c r="B922" s="7"/>
    </row>
    <row r="923" spans="2:2">
      <c r="B923" s="7"/>
    </row>
    <row r="924" spans="2:2">
      <c r="B924" s="7"/>
    </row>
    <row r="925" spans="2:2">
      <c r="B925" s="7"/>
    </row>
    <row r="926" spans="2:2">
      <c r="B926" s="7"/>
    </row>
    <row r="927" spans="2:2">
      <c r="B927" s="7"/>
    </row>
    <row r="928" spans="2:2">
      <c r="B928" s="7"/>
    </row>
    <row r="929" spans="2:2">
      <c r="B929" s="7"/>
    </row>
    <row r="930" spans="2:2">
      <c r="B930" s="7"/>
    </row>
    <row r="931" spans="2:2">
      <c r="B931" s="7"/>
    </row>
    <row r="932" spans="2:2">
      <c r="B932" s="7"/>
    </row>
    <row r="933" spans="2:2">
      <c r="B933" s="7"/>
    </row>
    <row r="934" spans="2:2">
      <c r="B934" s="7"/>
    </row>
    <row r="935" spans="2:2">
      <c r="B935" s="7"/>
    </row>
    <row r="936" spans="2:2">
      <c r="B936" s="7"/>
    </row>
    <row r="937" spans="2:2">
      <c r="B937" s="7"/>
    </row>
    <row r="938" spans="2:2">
      <c r="B938" s="7"/>
    </row>
    <row r="939" spans="2:2">
      <c r="B939" s="7"/>
    </row>
    <row r="940" spans="2:2">
      <c r="B940" s="7"/>
    </row>
    <row r="941" spans="2:2">
      <c r="B941" s="7"/>
    </row>
    <row r="942" spans="2:2">
      <c r="B942" s="7"/>
    </row>
    <row r="943" spans="2:2">
      <c r="B943" s="7"/>
    </row>
    <row r="944" spans="2:2">
      <c r="B944" s="7"/>
    </row>
    <row r="945" spans="2:2">
      <c r="B945" s="7"/>
    </row>
    <row r="946" spans="2:2">
      <c r="B946" s="7"/>
    </row>
    <row r="947" spans="2:2">
      <c r="B947" s="7"/>
    </row>
    <row r="948" spans="2:2">
      <c r="B948" s="7"/>
    </row>
    <row r="949" spans="2:2">
      <c r="B949" s="7"/>
    </row>
    <row r="950" spans="2:2">
      <c r="B950" s="7"/>
    </row>
    <row r="951" spans="2:2">
      <c r="B951" s="7"/>
    </row>
    <row r="952" spans="2:2">
      <c r="B952" s="7"/>
    </row>
    <row r="953" spans="2:2">
      <c r="B953" s="7"/>
    </row>
    <row r="954" spans="2:2">
      <c r="B954" s="7"/>
    </row>
    <row r="955" spans="2:2">
      <c r="B955" s="7"/>
    </row>
    <row r="956" spans="2:2">
      <c r="B956" s="7"/>
    </row>
    <row r="957" spans="2:2">
      <c r="B957" s="7"/>
    </row>
    <row r="958" spans="2:2">
      <c r="B958" s="7"/>
    </row>
    <row r="959" spans="2:2">
      <c r="B959" s="7"/>
    </row>
    <row r="960" spans="2:2">
      <c r="B960" s="7"/>
    </row>
    <row r="961" spans="2:2">
      <c r="B961" s="7"/>
    </row>
    <row r="962" spans="2:2">
      <c r="B962" s="7"/>
    </row>
    <row r="963" spans="2:2">
      <c r="B963" s="7"/>
    </row>
    <row r="964" spans="2:2">
      <c r="B964" s="7"/>
    </row>
    <row r="965" spans="2:2">
      <c r="B965" s="7"/>
    </row>
    <row r="966" spans="2:2">
      <c r="B966" s="7"/>
    </row>
    <row r="967" spans="2:2">
      <c r="B967" s="7"/>
    </row>
    <row r="968" spans="2:2">
      <c r="B968" s="7"/>
    </row>
    <row r="969" spans="2:2">
      <c r="B969" s="7"/>
    </row>
    <row r="970" spans="2:2">
      <c r="B970" s="7"/>
    </row>
    <row r="971" spans="2:2">
      <c r="B971" s="7"/>
    </row>
    <row r="972" spans="2:2">
      <c r="B972" s="7"/>
    </row>
    <row r="973" spans="2:2">
      <c r="B973" s="7"/>
    </row>
    <row r="974" spans="2:2">
      <c r="B974" s="7"/>
    </row>
    <row r="975" spans="2:2">
      <c r="B975" s="7"/>
    </row>
    <row r="976" spans="2:2">
      <c r="B976" s="7"/>
    </row>
    <row r="977" spans="2:2">
      <c r="B977" s="7"/>
    </row>
    <row r="978" spans="2:2">
      <c r="B978" s="7"/>
    </row>
    <row r="979" spans="2:2">
      <c r="B979" s="7"/>
    </row>
    <row r="980" spans="2:2">
      <c r="B980" s="7"/>
    </row>
    <row r="981" spans="2:2">
      <c r="B981" s="7"/>
    </row>
    <row r="982" spans="2:2">
      <c r="B982" s="7"/>
    </row>
    <row r="983" spans="2:2">
      <c r="B983" s="7"/>
    </row>
    <row r="984" spans="2:2">
      <c r="B984" s="7"/>
    </row>
    <row r="985" spans="2:2">
      <c r="B985" s="7"/>
    </row>
    <row r="986" spans="2:2">
      <c r="B986" s="7"/>
    </row>
    <row r="987" spans="2:2">
      <c r="B987" s="7"/>
    </row>
    <row r="988" spans="2:2">
      <c r="B988" s="7"/>
    </row>
    <row r="989" spans="2:2">
      <c r="B989" s="7"/>
    </row>
    <row r="990" spans="2:2">
      <c r="B990" s="7"/>
    </row>
    <row r="991" spans="2:2">
      <c r="B991" s="7"/>
    </row>
    <row r="992" spans="2:2">
      <c r="B992" s="7"/>
    </row>
    <row r="993" spans="2:2">
      <c r="B993" s="7"/>
    </row>
    <row r="994" spans="2:2">
      <c r="B994" s="7"/>
    </row>
    <row r="995" spans="2:2">
      <c r="B995" s="7"/>
    </row>
    <row r="996" spans="2:2">
      <c r="B996" s="7"/>
    </row>
    <row r="997" spans="2:2">
      <c r="B997" s="7"/>
    </row>
    <row r="998" spans="2:2">
      <c r="B998" s="7"/>
    </row>
    <row r="999" spans="2:2">
      <c r="B999" s="7"/>
    </row>
    <row r="1000" spans="2:2">
      <c r="B1000" s="7"/>
    </row>
    <row r="1001" spans="2:2">
      <c r="B1001" s="7"/>
    </row>
    <row r="1002" spans="2:2">
      <c r="B1002" s="7"/>
    </row>
    <row r="1003" spans="2:2">
      <c r="B1003" s="7"/>
    </row>
    <row r="1004" spans="2:2">
      <c r="B1004" s="7"/>
    </row>
    <row r="1005" spans="2:2">
      <c r="B1005" s="7"/>
    </row>
    <row r="1006" spans="2:2">
      <c r="B1006" s="7"/>
    </row>
    <row r="1007" spans="2:2">
      <c r="B1007" s="7"/>
    </row>
    <row r="1008" spans="2:2">
      <c r="B1008" s="7"/>
    </row>
    <row r="1009" spans="2:2">
      <c r="B1009" s="7"/>
    </row>
    <row r="1010" spans="2:2">
      <c r="B1010" s="7"/>
    </row>
    <row r="1011" spans="2:2">
      <c r="B1011" s="7"/>
    </row>
    <row r="1012" spans="2:2">
      <c r="B1012" s="7"/>
    </row>
    <row r="1013" spans="2:2">
      <c r="B1013" s="7"/>
    </row>
    <row r="1014" spans="2:2">
      <c r="B1014" s="7"/>
    </row>
    <row r="1015" spans="2:2">
      <c r="B1015" s="7"/>
    </row>
    <row r="1016" spans="2:2">
      <c r="B1016" s="7"/>
    </row>
    <row r="1017" spans="2:2">
      <c r="B1017" s="7"/>
    </row>
    <row r="1018" spans="2:2">
      <c r="B1018" s="7"/>
    </row>
    <row r="1019" spans="2:2">
      <c r="B1019" s="7"/>
    </row>
    <row r="1020" spans="2:2">
      <c r="B1020" s="7"/>
    </row>
    <row r="1021" spans="2:2">
      <c r="B1021" s="7"/>
    </row>
    <row r="1022" spans="2:2">
      <c r="B1022" s="7"/>
    </row>
    <row r="1023" spans="2:2">
      <c r="B1023" s="7"/>
    </row>
    <row r="1024" spans="2:2">
      <c r="B1024" s="7"/>
    </row>
    <row r="1025" spans="2:2">
      <c r="B1025" s="7"/>
    </row>
    <row r="1026" spans="2:2">
      <c r="B1026" s="7"/>
    </row>
    <row r="1027" spans="2:2">
      <c r="B1027" s="7"/>
    </row>
    <row r="1028" spans="2:2">
      <c r="B1028" s="7"/>
    </row>
    <row r="1029" spans="2:2">
      <c r="B1029" s="7"/>
    </row>
    <row r="1030" spans="2:2">
      <c r="B1030" s="7"/>
    </row>
    <row r="1031" spans="2:2">
      <c r="B1031" s="7"/>
    </row>
    <row r="1032" spans="2:2">
      <c r="B1032" s="7"/>
    </row>
    <row r="1033" spans="2:2">
      <c r="B1033" s="7"/>
    </row>
    <row r="1034" spans="2:2">
      <c r="B1034" s="7"/>
    </row>
    <row r="1035" spans="2:2">
      <c r="B1035" s="7"/>
    </row>
    <row r="1036" spans="2:2">
      <c r="B1036" s="7"/>
    </row>
    <row r="1037" spans="2:2">
      <c r="B1037" s="7"/>
    </row>
    <row r="1038" spans="2:2">
      <c r="B1038" s="7"/>
    </row>
    <row r="1039" spans="2:2">
      <c r="B1039" s="7"/>
    </row>
    <row r="1040" spans="2:2">
      <c r="B1040" s="7"/>
    </row>
    <row r="1041" spans="2:2">
      <c r="B1041" s="7"/>
    </row>
    <row r="1042" spans="2:2">
      <c r="B1042" s="7"/>
    </row>
    <row r="1043" spans="2:2">
      <c r="B1043" s="7"/>
    </row>
    <row r="1044" spans="2:2">
      <c r="B1044" s="7"/>
    </row>
    <row r="1045" spans="2:2">
      <c r="B1045" s="7"/>
    </row>
    <row r="1046" spans="2:2">
      <c r="B1046" s="7"/>
    </row>
    <row r="1047" spans="2:2">
      <c r="B1047" s="7"/>
    </row>
    <row r="1048" spans="2:2">
      <c r="B1048" s="7"/>
    </row>
    <row r="1049" spans="2:2">
      <c r="B1049" s="7"/>
    </row>
    <row r="1050" spans="2:2">
      <c r="B1050" s="7"/>
    </row>
    <row r="1051" spans="2:2">
      <c r="B1051" s="7"/>
    </row>
    <row r="1052" spans="2:2">
      <c r="B1052" s="7"/>
    </row>
    <row r="1053" spans="2:2">
      <c r="B1053" s="7"/>
    </row>
    <row r="1054" spans="2:2">
      <c r="B1054" s="7"/>
    </row>
    <row r="1055" spans="2:2">
      <c r="B1055" s="7"/>
    </row>
    <row r="1056" spans="2:2">
      <c r="B1056" s="7"/>
    </row>
    <row r="1057" spans="2:2">
      <c r="B1057" s="7"/>
    </row>
    <row r="1058" spans="2:2">
      <c r="B1058" s="7"/>
    </row>
    <row r="1059" spans="2:2">
      <c r="B1059" s="7"/>
    </row>
    <row r="1060" spans="2:2">
      <c r="B1060" s="7"/>
    </row>
    <row r="1061" spans="2:2">
      <c r="B1061" s="7"/>
    </row>
    <row r="1062" spans="2:2">
      <c r="B1062" s="7"/>
    </row>
    <row r="1063" spans="2:2">
      <c r="B1063" s="7"/>
    </row>
    <row r="1064" spans="2:2">
      <c r="B1064" s="7"/>
    </row>
    <row r="1065" spans="2:2">
      <c r="B1065" s="7"/>
    </row>
    <row r="1066" spans="2:2">
      <c r="B1066" s="7"/>
    </row>
    <row r="1067" spans="2:2">
      <c r="B1067" s="7"/>
    </row>
    <row r="1068" spans="2:2">
      <c r="B1068" s="7"/>
    </row>
    <row r="1069" spans="2:2">
      <c r="B1069" s="7"/>
    </row>
    <row r="1070" spans="2:2">
      <c r="B1070" s="7"/>
    </row>
    <row r="1071" spans="2:2">
      <c r="B1071" s="7"/>
    </row>
    <row r="1072" spans="2:2">
      <c r="B1072" s="7"/>
    </row>
    <row r="1073" spans="2:2">
      <c r="B1073" s="7"/>
    </row>
    <row r="1074" spans="2:2">
      <c r="B1074" s="7"/>
    </row>
    <row r="1075" spans="2:2">
      <c r="B1075" s="7"/>
    </row>
    <row r="1076" spans="2:2">
      <c r="B1076" s="7"/>
    </row>
    <row r="1077" spans="2:2">
      <c r="B1077" s="7"/>
    </row>
    <row r="1078" spans="2:2">
      <c r="B1078" s="7"/>
    </row>
    <row r="1079" spans="2:2">
      <c r="B1079" s="7"/>
    </row>
    <row r="1080" spans="2:2">
      <c r="B1080" s="7"/>
    </row>
    <row r="1081" spans="2:2">
      <c r="B1081" s="7"/>
    </row>
    <row r="1082" spans="2:2">
      <c r="B1082" s="7"/>
    </row>
    <row r="1083" spans="2:2">
      <c r="B1083" s="7"/>
    </row>
    <row r="1084" spans="2:2">
      <c r="B1084" s="7"/>
    </row>
    <row r="1085" spans="2:2">
      <c r="B1085" s="7"/>
    </row>
    <row r="1086" spans="2:2">
      <c r="B1086" s="7"/>
    </row>
    <row r="1087" spans="2:2">
      <c r="B1087" s="7"/>
    </row>
    <row r="1088" spans="2:2">
      <c r="B1088" s="7"/>
    </row>
    <row r="1089" spans="2:2">
      <c r="B1089" s="7"/>
    </row>
    <row r="1090" spans="2:2">
      <c r="B1090" s="7"/>
    </row>
    <row r="1091" spans="2:2">
      <c r="B1091" s="7"/>
    </row>
    <row r="1092" spans="2:2">
      <c r="B1092" s="7"/>
    </row>
    <row r="1093" spans="2:2">
      <c r="B1093" s="7"/>
    </row>
  </sheetData>
  <sheetProtection selectLockedCells="1" selectUnlockedCells="1"/>
  <sortState xmlns:xlrd2="http://schemas.microsoft.com/office/spreadsheetml/2017/richdata2" ref="B7:V62">
    <sortCondition ref="B7:B62"/>
  </sortState>
  <mergeCells count="2">
    <mergeCell ref="C1:C3"/>
    <mergeCell ref="D1:D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
  <dimension ref="A1:E30"/>
  <sheetViews>
    <sheetView workbookViewId="0">
      <selection activeCell="C11" sqref="C11"/>
    </sheetView>
  </sheetViews>
  <sheetFormatPr defaultRowHeight="15"/>
  <cols>
    <col min="1" max="1" width="9.140625" style="2"/>
    <col min="2" max="5" width="32.42578125" customWidth="1"/>
  </cols>
  <sheetData>
    <row r="1" spans="1:5">
      <c r="B1" t="e">
        <f>#REF!</f>
        <v>#REF!</v>
      </c>
      <c r="C1" t="s">
        <v>53</v>
      </c>
      <c r="D1" t="s">
        <v>77</v>
      </c>
      <c r="E1" t="s">
        <v>6</v>
      </c>
    </row>
    <row r="2" spans="1:5">
      <c r="A2" s="2">
        <v>2</v>
      </c>
      <c r="B2" t="e">
        <f>HLOOKUP(B$1,$C$1:$G$31,A2,FALSE)</f>
        <v>#REF!</v>
      </c>
      <c r="C2" t="s">
        <v>54</v>
      </c>
      <c r="D2" t="s">
        <v>63</v>
      </c>
      <c r="E2" t="s">
        <v>91</v>
      </c>
    </row>
    <row r="3" spans="1:5">
      <c r="A3" s="2">
        <v>3</v>
      </c>
      <c r="B3" s="2" t="e">
        <f t="shared" ref="B3:B30" si="0">HLOOKUP(B$1,$C$1:$G$31,A3,FALSE)</f>
        <v>#REF!</v>
      </c>
      <c r="C3" t="s">
        <v>52</v>
      </c>
      <c r="D3" t="s">
        <v>64</v>
      </c>
      <c r="E3" t="s">
        <v>79</v>
      </c>
    </row>
    <row r="4" spans="1:5">
      <c r="A4" s="2">
        <v>4</v>
      </c>
      <c r="B4" s="2" t="e">
        <f t="shared" si="0"/>
        <v>#REF!</v>
      </c>
      <c r="C4" s="2" t="s">
        <v>55</v>
      </c>
      <c r="D4" t="s">
        <v>65</v>
      </c>
      <c r="E4" s="8" t="s">
        <v>80</v>
      </c>
    </row>
    <row r="5" spans="1:5">
      <c r="A5" s="2">
        <v>5</v>
      </c>
      <c r="B5" s="2" t="e">
        <f t="shared" si="0"/>
        <v>#REF!</v>
      </c>
      <c r="C5" s="2" t="s">
        <v>47</v>
      </c>
      <c r="D5" t="s">
        <v>66</v>
      </c>
      <c r="E5" t="s">
        <v>81</v>
      </c>
    </row>
    <row r="6" spans="1:5">
      <c r="A6" s="2">
        <v>6</v>
      </c>
      <c r="B6" s="2" t="e">
        <f t="shared" si="0"/>
        <v>#REF!</v>
      </c>
      <c r="C6" s="2" t="s">
        <v>48</v>
      </c>
      <c r="D6" t="s">
        <v>67</v>
      </c>
      <c r="E6" t="s">
        <v>82</v>
      </c>
    </row>
    <row r="7" spans="1:5">
      <c r="A7" s="2">
        <v>7</v>
      </c>
      <c r="B7" s="2" t="e">
        <f t="shared" si="0"/>
        <v>#REF!</v>
      </c>
      <c r="C7" s="2" t="s">
        <v>49</v>
      </c>
      <c r="D7" t="s">
        <v>68</v>
      </c>
      <c r="E7" t="s">
        <v>83</v>
      </c>
    </row>
    <row r="8" spans="1:5">
      <c r="A8" s="2">
        <v>8</v>
      </c>
      <c r="B8" s="2" t="e">
        <f t="shared" si="0"/>
        <v>#REF!</v>
      </c>
      <c r="C8" s="2" t="s">
        <v>56</v>
      </c>
      <c r="D8" t="s">
        <v>69</v>
      </c>
      <c r="E8" t="s">
        <v>84</v>
      </c>
    </row>
    <row r="9" spans="1:5">
      <c r="A9" s="2">
        <v>9</v>
      </c>
      <c r="B9" s="2" t="e">
        <f t="shared" si="0"/>
        <v>#REF!</v>
      </c>
      <c r="C9" s="2" t="s">
        <v>51</v>
      </c>
      <c r="D9" t="s">
        <v>70</v>
      </c>
      <c r="E9" t="s">
        <v>85</v>
      </c>
    </row>
    <row r="10" spans="1:5">
      <c r="A10" s="2">
        <v>10</v>
      </c>
      <c r="B10" s="2" t="e">
        <f t="shared" si="0"/>
        <v>#REF!</v>
      </c>
      <c r="C10" s="2" t="s">
        <v>57</v>
      </c>
      <c r="D10" t="s">
        <v>78</v>
      </c>
      <c r="E10" t="s">
        <v>90</v>
      </c>
    </row>
    <row r="11" spans="1:5">
      <c r="A11" s="2">
        <v>11</v>
      </c>
      <c r="B11" s="2" t="e">
        <f t="shared" si="0"/>
        <v>#REF!</v>
      </c>
      <c r="C11" s="2" t="s">
        <v>50</v>
      </c>
      <c r="D11" t="s">
        <v>71</v>
      </c>
      <c r="E11" t="s">
        <v>86</v>
      </c>
    </row>
    <row r="12" spans="1:5">
      <c r="A12" s="2">
        <v>12</v>
      </c>
      <c r="B12" s="2" t="e">
        <f t="shared" si="0"/>
        <v>#REF!</v>
      </c>
      <c r="C12" s="2" t="s">
        <v>58</v>
      </c>
      <c r="D12" t="s">
        <v>72</v>
      </c>
      <c r="E12" t="s">
        <v>95</v>
      </c>
    </row>
    <row r="13" spans="1:5">
      <c r="A13" s="2">
        <v>13</v>
      </c>
      <c r="B13" s="2" t="e">
        <f t="shared" si="0"/>
        <v>#REF!</v>
      </c>
      <c r="C13" s="2" t="s">
        <v>59</v>
      </c>
      <c r="D13" t="s">
        <v>73</v>
      </c>
      <c r="E13" t="s">
        <v>87</v>
      </c>
    </row>
    <row r="14" spans="1:5">
      <c r="A14" s="2">
        <v>14</v>
      </c>
      <c r="B14" s="2" t="e">
        <f t="shared" si="0"/>
        <v>#REF!</v>
      </c>
      <c r="C14" s="2" t="s">
        <v>60</v>
      </c>
      <c r="D14" t="s">
        <v>74</v>
      </c>
      <c r="E14" t="s">
        <v>88</v>
      </c>
    </row>
    <row r="15" spans="1:5">
      <c r="A15" s="2">
        <v>15</v>
      </c>
      <c r="B15" s="2" t="e">
        <f t="shared" si="0"/>
        <v>#REF!</v>
      </c>
      <c r="C15" s="2" t="s">
        <v>61</v>
      </c>
      <c r="D15" t="s">
        <v>75</v>
      </c>
      <c r="E15" t="s">
        <v>89</v>
      </c>
    </row>
    <row r="16" spans="1:5">
      <c r="A16" s="2">
        <v>16</v>
      </c>
      <c r="B16" s="2" t="e">
        <f t="shared" si="0"/>
        <v>#REF!</v>
      </c>
      <c r="C16" t="s">
        <v>62</v>
      </c>
      <c r="D16" t="s">
        <v>76</v>
      </c>
      <c r="E16" t="s">
        <v>96</v>
      </c>
    </row>
    <row r="17" spans="1:5">
      <c r="A17" s="2">
        <v>17</v>
      </c>
      <c r="B17" s="2" t="e">
        <f t="shared" si="0"/>
        <v>#REF!</v>
      </c>
      <c r="C17" t="s">
        <v>92</v>
      </c>
      <c r="D17" t="s">
        <v>93</v>
      </c>
      <c r="E17" t="s">
        <v>94</v>
      </c>
    </row>
    <row r="18" spans="1:5">
      <c r="A18" s="2">
        <v>18</v>
      </c>
      <c r="B18" s="2" t="e">
        <f t="shared" si="0"/>
        <v>#REF!</v>
      </c>
    </row>
    <row r="19" spans="1:5">
      <c r="A19" s="2">
        <v>19</v>
      </c>
      <c r="B19" s="2" t="e">
        <f t="shared" si="0"/>
        <v>#REF!</v>
      </c>
    </row>
    <row r="20" spans="1:5">
      <c r="A20" s="2">
        <v>20</v>
      </c>
      <c r="B20" s="2" t="e">
        <f t="shared" si="0"/>
        <v>#REF!</v>
      </c>
    </row>
    <row r="21" spans="1:5">
      <c r="A21" s="2">
        <v>21</v>
      </c>
      <c r="B21" s="2" t="e">
        <f t="shared" si="0"/>
        <v>#REF!</v>
      </c>
    </row>
    <row r="22" spans="1:5">
      <c r="A22" s="2">
        <v>22</v>
      </c>
      <c r="B22" s="2" t="e">
        <f t="shared" si="0"/>
        <v>#REF!</v>
      </c>
    </row>
    <row r="23" spans="1:5">
      <c r="A23" s="2">
        <v>23</v>
      </c>
      <c r="B23" s="2" t="e">
        <f t="shared" si="0"/>
        <v>#REF!</v>
      </c>
    </row>
    <row r="24" spans="1:5">
      <c r="A24" s="2">
        <v>24</v>
      </c>
      <c r="B24" s="2" t="e">
        <f t="shared" si="0"/>
        <v>#REF!</v>
      </c>
    </row>
    <row r="25" spans="1:5">
      <c r="A25" s="2">
        <v>25</v>
      </c>
      <c r="B25" s="2" t="e">
        <f t="shared" si="0"/>
        <v>#REF!</v>
      </c>
    </row>
    <row r="26" spans="1:5">
      <c r="A26" s="2">
        <v>26</v>
      </c>
      <c r="B26" s="2" t="e">
        <f t="shared" si="0"/>
        <v>#REF!</v>
      </c>
    </row>
    <row r="27" spans="1:5">
      <c r="A27" s="2">
        <v>27</v>
      </c>
      <c r="B27" s="2" t="e">
        <f t="shared" si="0"/>
        <v>#REF!</v>
      </c>
    </row>
    <row r="28" spans="1:5">
      <c r="A28" s="2">
        <v>28</v>
      </c>
      <c r="B28" s="2" t="e">
        <f t="shared" si="0"/>
        <v>#REF!</v>
      </c>
    </row>
    <row r="29" spans="1:5">
      <c r="A29" s="2">
        <v>29</v>
      </c>
      <c r="B29" s="2" t="e">
        <f t="shared" si="0"/>
        <v>#REF!</v>
      </c>
    </row>
    <row r="30" spans="1:5">
      <c r="A30" s="2">
        <v>30</v>
      </c>
      <c r="B30" s="2" t="e">
        <f t="shared" si="0"/>
        <v>#REF!</v>
      </c>
    </row>
  </sheetData>
  <sheetProtection password="9A7F"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Aérat. sur le vitrage</vt:lpstr>
      <vt:lpstr>Aérat. sur la fenêtre</vt:lpstr>
      <vt:lpstr>Aérat. sur le vitrage (exemple)</vt:lpstr>
      <vt:lpstr>Aérat. sur la fenêtre (exemple)</vt:lpstr>
      <vt:lpstr>Lijst verluchtingen</vt:lpstr>
      <vt:lpstr>'Aérat. sur la fenêtre'!Print_Area</vt:lpstr>
      <vt:lpstr>'Aérat. sur la fenêtre (exemple)'!Print_Area</vt:lpstr>
      <vt:lpstr>'Aérat. sur le vitrage'!Print_Area</vt:lpstr>
      <vt:lpstr>'Aérat. sur le vitrage (exemple)'!Print_Area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2024-08-19T13:54:37Z</dcterms:modified>
</cp:coreProperties>
</file>